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52" tabRatio="941" firstSheet="6" activeTab="12"/>
  </bookViews>
  <sheets>
    <sheet name="Титульный лист" sheetId="1" r:id="rId1"/>
    <sheet name="Пояснительная" sheetId="2" r:id="rId2"/>
    <sheet name="Паспорт программы" sheetId="3" r:id="rId3"/>
    <sheet name="Сведения" sheetId="4" r:id="rId4"/>
    <sheet name="Отчет № 1 за 2017 год" sheetId="5" r:id="rId5"/>
    <sheet name="Отчет № 1 за 2018" sheetId="6" r:id="rId6"/>
    <sheet name="Отчет № 1 за 2019 год" sheetId="7" r:id="rId7"/>
    <sheet name="Отчет № 1 за 2020 год" sheetId="8" r:id="rId8"/>
    <sheet name="Перечень" sheetId="9" r:id="rId9"/>
    <sheet name="Отчет № 2 за 2017 год" sheetId="10" r:id="rId10"/>
    <sheet name="Отчет № 2 за 2018 год" sheetId="11" r:id="rId11"/>
    <sheet name="Отчет № 2 за 2019 год" sheetId="12" r:id="rId12"/>
    <sheet name="Отчет № 2 за 2020 год" sheetId="13" r:id="rId13"/>
    <sheet name="Лист1" sheetId="14" r:id="rId14"/>
  </sheets>
  <definedNames/>
  <calcPr fullCalcOnLoad="1" refMode="R1C1"/>
</workbook>
</file>

<file path=xl/sharedStrings.xml><?xml version="1.0" encoding="utf-8"?>
<sst xmlns="http://schemas.openxmlformats.org/spreadsheetml/2006/main" count="7524" uniqueCount="366">
  <si>
    <t>ПАСПОРТ</t>
  </si>
  <si>
    <t>Полное наименование организации</t>
  </si>
  <si>
    <t>Основание для разработки программы</t>
  </si>
  <si>
    <t>Полное наименование исполнителей и (или) соисполнителей программы</t>
  </si>
  <si>
    <t>Полное наименование разработчиков программы</t>
  </si>
  <si>
    <t>Цели программы</t>
  </si>
  <si>
    <t>Задачи программы</t>
  </si>
  <si>
    <t>Целевые показатели программы</t>
  </si>
  <si>
    <t>Сроки реализации программы</t>
  </si>
  <si>
    <t>Источники и объемы финансового обеспечения реализации программы</t>
  </si>
  <si>
    <t>Планируемые результаты реализации программы</t>
  </si>
  <si>
    <t xml:space="preserve">1. Федеральный закон РФ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           </t>
  </si>
  <si>
    <t>Снижение потребления топливно-энергетических ресурсов и воды в натуральном и денежном измерении</t>
  </si>
  <si>
    <t xml:space="preserve">Привитие (воспитание) культуры энергосбережения </t>
  </si>
  <si>
    <t>СВЕДЕНИЯ</t>
  </si>
  <si>
    <t>И ПОВЫШЕНИЯ ЭНЕРГЕТИЧЕСКОЙ ЭФФЕКТИВНОСТИ</t>
  </si>
  <si>
    <t>№ п/п</t>
  </si>
  <si>
    <t>Наименование показателя программы</t>
  </si>
  <si>
    <t>Единица измерения</t>
  </si>
  <si>
    <t>Гкал</t>
  </si>
  <si>
    <t xml:space="preserve">ПЕРЕЧЕНЬ </t>
  </si>
  <si>
    <t>Наименование мероприятия программы</t>
  </si>
  <si>
    <t>Финансовое обеспечение реализации программы</t>
  </si>
  <si>
    <t>в натуральном выражении</t>
  </si>
  <si>
    <t>в стоимостном выражении, тыс руб</t>
  </si>
  <si>
    <t>источник</t>
  </si>
  <si>
    <t>объем, тыс. руб</t>
  </si>
  <si>
    <t>кол-во</t>
  </si>
  <si>
    <t>ед. изм.</t>
  </si>
  <si>
    <t xml:space="preserve">       Х</t>
  </si>
  <si>
    <t>Источник финансирования - бюджет Санкт-Петербурга, внебюджетные поступления, в том числе по энергосервисным договорам (контрактам). Объем финансирования носит прогнозный характер и регулируется в зависимости от объемов финансирования, утверждаемых законом Санкт-Петербурга "О бюджете Санкт-Петербурга" и финансированием федеральных целевых программ</t>
  </si>
  <si>
    <t>Бюджет СПб</t>
  </si>
  <si>
    <t>ОТЧЕТ</t>
  </si>
  <si>
    <t>О ДОСТИЖЕНИИ ЗНАЧЕНИЙ ЦЕЛЕВЫХ ПОКАЗАТЕЛЕЙ ПРОГРАММЫ ЭНЕРГОСБЕРЕЖЕНИЯ</t>
  </si>
  <si>
    <t>Дата</t>
  </si>
  <si>
    <t>КОДЫ</t>
  </si>
  <si>
    <t>Значения целевых показателей программы</t>
  </si>
  <si>
    <t>план</t>
  </si>
  <si>
    <t>факт</t>
  </si>
  <si>
    <t>отклонение</t>
  </si>
  <si>
    <t>Руководитель</t>
  </si>
  <si>
    <t>Руководитель финансово-экономической службы</t>
  </si>
  <si>
    <t xml:space="preserve">                                                                                                                  (должность)                                                                               (подпись)                      (расшифровка подписи)</t>
  </si>
  <si>
    <t>О РЕАЛИЗАЦИИ МЕРОПРИЯТИЙ ПРОГРАММЫ ЭНЕРГОСБЕРЕЖЕНИЯ</t>
  </si>
  <si>
    <t>количество</t>
  </si>
  <si>
    <t>Санкт-Петербург</t>
  </si>
  <si>
    <t>ПРОГРАММА</t>
  </si>
  <si>
    <t xml:space="preserve">     Программа может корректироваться в течение времени в соответствии с требованиями современности, изменениями законодательства, накопленного опыта в области повышения энергоэффективности. Любой участник исполнения Программы имеет право подать свои предложения по достижению наилучших результатов.</t>
  </si>
  <si>
    <t>2. Постановление Правительства РФ от 31.12.2009 № 1225 "О требованиях к региональным и муниципальным программам в области энергосбережения и повышения энергетической эффективности"</t>
  </si>
  <si>
    <t>4. Приказ министерства энергетики РФ от 30.06.2014 № 398 "Об утверждении требований к форме программ в области энергосбереженияи повышения энергетической эффективности организаций с участием государства и муниципального образования, организаций, осуществляющих регулируемые виды деятельности"</t>
  </si>
  <si>
    <t>5. Приказ министерства энергетики РФ от 30.06.2014 № 399 "Об утверждении методики расчета значений целевых показателей в области энергосбереженияи повышения энергетической эффективности, в том числе в сопоставимых условиях"</t>
  </si>
  <si>
    <t>Организация работы по сбору и анализу информации об энергопотреблении</t>
  </si>
  <si>
    <t>Контроль энергетической эффективности товаров, работ и услуг, закупаемых для государственных нужд</t>
  </si>
  <si>
    <t xml:space="preserve">Назначение ответственного лица за проведение мероприятий по энергосбережению и повышению энергоэффективности </t>
  </si>
  <si>
    <t xml:space="preserve">Обучение ответственного лица за проведение мероприятий по энергосбережению и повышению энергоэффективности </t>
  </si>
  <si>
    <t>Проведение разъяснительной работы среди сотрудников в области энергосбережения и повышения энергетической эффективности</t>
  </si>
  <si>
    <t xml:space="preserve">     Программа включает выполнение ряда технических и организационных мероприятий по повышению энергоэффективности в области потребления электрической энергии, тепловой энергии, холодной воды в здании учреждения; воспитанию у людей культуры бережного отношения к энергоресурсам. 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</si>
  <si>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государственным учреждением субъекта Российской Федерации</t>
  </si>
  <si>
    <t>Удельный расход электрической энергии на снабжение государственного учреждения субъекта Российской Федерации (в расчете на 1 кв. метр общей площади)</t>
  </si>
  <si>
    <t>Удельный расход тепловой энергии на снабжение государственного учреждения субъекта Российской Федерации (в расчете на 1 кв. метр общей площади)</t>
  </si>
  <si>
    <t>Удельный расход холодной воды на снабжение государственного учреждения субъекта Российской Федерации (в расчете на 1 человека)</t>
  </si>
  <si>
    <t>Удельный расход горячей воды на снабжение государственного учреждения субъекта Российской Федерации (в расчете на 1 человека)</t>
  </si>
  <si>
    <t>Удельный расход природного газа на снабжение государственного учреждения субъекта Российской Федерации (в расчете на 1 человека)</t>
  </si>
  <si>
    <t>Отношение экономии энергетических ресурсов и воды в стоимостоном выражении, достижение которой планируется в результате реализации энергосервисных договоров (контрактов), заключенных государственным учреждением субъекта Российской Федерации, к общему объему финансирования программы</t>
  </si>
  <si>
    <t>Количество энергосервисных договоров (контрактов), заключенных государственным учреждением субъекта Российской Федерации</t>
  </si>
  <si>
    <t>Количество транспортных средств, находящихся во владении государственного учреждения субъекта Российской Федерации,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</t>
  </si>
  <si>
    <t>Количество транспортных средств, находящихся во владении государственного учреждения субъекта Российской Федерации, использующих природный газ, газовые смеси, сжиженный углеводородный газ в качестве моторного топлива</t>
  </si>
  <si>
    <t>(уполномоченное лицо)         ________________________________________________________              _______________      ______________________</t>
  </si>
  <si>
    <t>%</t>
  </si>
  <si>
    <t>кВт. ч/кв. м</t>
  </si>
  <si>
    <t>Гкал/кв. м</t>
  </si>
  <si>
    <t>куб. м/чел</t>
  </si>
  <si>
    <t>м.п.</t>
  </si>
  <si>
    <t>Фактический адрес</t>
  </si>
  <si>
    <t>Площадь, кв. м.</t>
  </si>
  <si>
    <t>Количество этажей</t>
  </si>
  <si>
    <t>Количество сотрудников  (одновременно в рабочее время)</t>
  </si>
  <si>
    <t>Количество посетителей, учащихся (одновремено в рабочее время)</t>
  </si>
  <si>
    <t>Общее количество людей (одновременно в рабочее время)</t>
  </si>
  <si>
    <t>Описание особенностей здания (помещения) в отношении энергосбережения</t>
  </si>
  <si>
    <t>№ здания (помещения)</t>
  </si>
  <si>
    <t>Примечание</t>
  </si>
  <si>
    <t>Итого:</t>
  </si>
  <si>
    <t>Назначение (Учебное, Общежитие, Лодочная станция, Судно и др.)</t>
  </si>
  <si>
    <t>Повышение энергосбережения и энергетической эффективности государственного учреждения субъекта Российской Федерации</t>
  </si>
  <si>
    <t>Реализация комплекса технических и организационных мероприятий по рациональному использованию  топливно-энергетических ресурсов и воды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</si>
  <si>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государственным учреждением субъекта Российской Федерации</t>
  </si>
  <si>
    <t>Доля объема холодной воды, расчеты за которую осуществляются с использованием приборов учета, в общем объеме холодной воды, потребляемой (используемой) государственным учреждением субъекта Российской Федерации</t>
  </si>
  <si>
    <t>Доля объема горячей воды, расчеты за которую осуществляются с использованием приборов учета, в общем объеме горячей воды, потребляемой (используемой) государственным учреждением субъекта Российской Федерации</t>
  </si>
  <si>
    <t>Доля объема природного газа, расчеты за который осуществляются с использованием приборов учета, в общем объеме газа, потребляемого (используемого) государственным учреждением субъекта Российской Федерации</t>
  </si>
  <si>
    <t>Экономия энергоресурсов и воды не менее 2 % в год. Повышение эффективности использования энергоресурсов и воды. Снижение затрат на оплату использованных топливно-энергатических ресурсов (ТЭР) и воды. Поддержание доли ТЭР и воды, расчеты за которые осуществляются с использованием приборов учета на уровне 100 %. Снижение удельного расхода ТЭР и воды. Увеличение количества транспортных средств, использующих газ в качестве моторного топлива.</t>
  </si>
  <si>
    <t>2017 г.</t>
  </si>
  <si>
    <t>2018 г.</t>
  </si>
  <si>
    <t>2019 г.</t>
  </si>
  <si>
    <t>2020 г.</t>
  </si>
  <si>
    <t>"_01_"_____02_____ 2018 г.</t>
  </si>
  <si>
    <t>"_01_"_____02_____ 2019 г.</t>
  </si>
  <si>
    <t>"_01_"_____02_____ 2020 г.</t>
  </si>
  <si>
    <t>"_01_"_____02_____ 2021 г.</t>
  </si>
  <si>
    <t>Плановые значения целевых показателей Программы</t>
  </si>
  <si>
    <t>ПРОГРАММЫ ЭНЕРГОСБЕРЕЖЕНИЯ И ПОВЫШЕНИЯ ЭНЕРГЕТИЧЕСКОЙ ЭФФЕКТИВНОСТИ</t>
  </si>
  <si>
    <t>О ЦЕЛЕВЫХ ПОКАЗАТЕЛЯХ ПРОГРАММЫ ЭНЕРГОСБЕРЕЖЕНИЯ И ПОВЫШЕНИЯ ЭНЕРГЕТИЧЕСКОЙ ЭФФЕКТИВНОСТИ</t>
  </si>
  <si>
    <t>3. Распоряжение Правительства РФ от 15.04.2014 № 321 "Об утверждении государственной программы Российской Федерации "Энергоэффективность и развитие энергетики"</t>
  </si>
  <si>
    <t>Ед.</t>
  </si>
  <si>
    <t>Организационные мероприятия</t>
  </si>
  <si>
    <t>Ед. измерения</t>
  </si>
  <si>
    <t>Прекращение размещения заказов на поставку электрических ламп накаливания, люминисцентных и дугоразрядных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</si>
  <si>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</si>
  <si>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</si>
  <si>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</si>
  <si>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</si>
  <si>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</si>
  <si>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</si>
  <si>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</si>
  <si>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</si>
  <si>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</si>
  <si>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</si>
  <si>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Внебюджетные средства</t>
  </si>
  <si>
    <t>Количество</t>
  </si>
  <si>
    <t>2.1</t>
  </si>
  <si>
    <t>2.2</t>
  </si>
  <si>
    <t>2.3</t>
  </si>
  <si>
    <t>2.4</t>
  </si>
  <si>
    <t>2.5</t>
  </si>
  <si>
    <t>2.6</t>
  </si>
  <si>
    <t>Холодного водоснабжения</t>
  </si>
  <si>
    <t>Отопления</t>
  </si>
  <si>
    <t>Вентиляции (теплого пола)</t>
  </si>
  <si>
    <t>Газа</t>
  </si>
  <si>
    <t>Всего:</t>
  </si>
  <si>
    <t>Итого по мероприятиям раздела 1:</t>
  </si>
  <si>
    <t>Итого по мероприятиям раздела 2:</t>
  </si>
  <si>
    <t>2.7</t>
  </si>
  <si>
    <t>2.8</t>
  </si>
  <si>
    <t>Предполагаемая экономия топливно-энергетических ресурсов</t>
  </si>
  <si>
    <t>3</t>
  </si>
  <si>
    <t>Мероприятия по энергосбережению и повышению энергетической эффективности в системах:</t>
  </si>
  <si>
    <t>чел.</t>
  </si>
  <si>
    <t>ед.</t>
  </si>
  <si>
    <t>комплект</t>
  </si>
  <si>
    <t>шт.</t>
  </si>
  <si>
    <t>Ремонт (замена) кранов, смесителей, душей</t>
  </si>
  <si>
    <t>3.1.1</t>
  </si>
  <si>
    <t>3.2</t>
  </si>
  <si>
    <t>3.1.2</t>
  </si>
  <si>
    <t>3.1.3</t>
  </si>
  <si>
    <t>3.1.4</t>
  </si>
  <si>
    <t>3.1.5</t>
  </si>
  <si>
    <t>Итого по мероприятиям раздела 3.2:</t>
  </si>
  <si>
    <t>3.1</t>
  </si>
  <si>
    <t>3.2.1</t>
  </si>
  <si>
    <t>3.2.2</t>
  </si>
  <si>
    <t>3.2.3</t>
  </si>
  <si>
    <t>3.2.4</t>
  </si>
  <si>
    <t>3.2.5</t>
  </si>
  <si>
    <t>3.3</t>
  </si>
  <si>
    <t>3.3.1</t>
  </si>
  <si>
    <t>3.3.2</t>
  </si>
  <si>
    <t>3.3.3</t>
  </si>
  <si>
    <t>3.3.4</t>
  </si>
  <si>
    <t>3.3.5</t>
  </si>
  <si>
    <t>Итого по мероприятиям раздела 3.3:</t>
  </si>
  <si>
    <t>3.4</t>
  </si>
  <si>
    <t>3.5</t>
  </si>
  <si>
    <t>Итого по мероприятиям раздела 3:</t>
  </si>
  <si>
    <t>Установка отражающих экранов за радиаторами отопления</t>
  </si>
  <si>
    <t>3.4.1</t>
  </si>
  <si>
    <t>3.4.2</t>
  </si>
  <si>
    <t>3.4.3</t>
  </si>
  <si>
    <t>3.4.5</t>
  </si>
  <si>
    <t>3.4.4</t>
  </si>
  <si>
    <t>Итого по мероприятиям раздела 3.4:</t>
  </si>
  <si>
    <t>Ремонт (замена) трубопроводов (стояков) горячего водоснабжения</t>
  </si>
  <si>
    <t>Ремонт (замена) трубопроводов (стояков) холодного водоснабжения</t>
  </si>
  <si>
    <t>Ремонт (замена) трубопроводов (стояков) системы вентиляции</t>
  </si>
  <si>
    <t>Ремонт (замена) теплообменников (др. арматуры) системы вентиляции</t>
  </si>
  <si>
    <t>Установка водосберегающей сантехнической арматуры
(аэраторы, арматура для сливных бачков и т.д.)</t>
  </si>
  <si>
    <t>Горячего водоснабжения</t>
  </si>
  <si>
    <t>Установка регуляторов температуры на системе ГВС</t>
  </si>
  <si>
    <t>Установка системы автоматического управления потребления тепловой энергии в зависимости от температуры наружного воздуха</t>
  </si>
  <si>
    <t>Установка балансировочных кранов на стояках отопления</t>
  </si>
  <si>
    <t>Установка терморегуляторов на радиаторах отопления</t>
  </si>
  <si>
    <t>3.3.6</t>
  </si>
  <si>
    <t>Иное (……………….)</t>
  </si>
  <si>
    <t>Ремонт (замена) трубопроводов (стояков) отопления</t>
  </si>
  <si>
    <t>3.3.7</t>
  </si>
  <si>
    <t>3.5.1</t>
  </si>
  <si>
    <t>3.5.2</t>
  </si>
  <si>
    <t>3.5.3</t>
  </si>
  <si>
    <t>3.5.4</t>
  </si>
  <si>
    <t>3.5.5</t>
  </si>
  <si>
    <t>3.5.6</t>
  </si>
  <si>
    <t>3.5.7</t>
  </si>
  <si>
    <t>Итого по мероприятиям раздела 3.5:</t>
  </si>
  <si>
    <t>Освещения (электроэнергии)</t>
  </si>
  <si>
    <t>Установка датчиков движения</t>
  </si>
  <si>
    <t>Оснащение приборами учета потребляемых (используемых) ТЭР и воды (в том числе замена)</t>
  </si>
  <si>
    <t>4.1</t>
  </si>
  <si>
    <t>4.2</t>
  </si>
  <si>
    <t>4.3</t>
  </si>
  <si>
    <t>4.4</t>
  </si>
  <si>
    <t>4.5</t>
  </si>
  <si>
    <t>4.6</t>
  </si>
  <si>
    <t>4.7</t>
  </si>
  <si>
    <t>4.8</t>
  </si>
  <si>
    <t>Итого по мероприятиям раздела 4:</t>
  </si>
  <si>
    <t>Дверных конструкций</t>
  </si>
  <si>
    <t>Оконных конструкций</t>
  </si>
  <si>
    <t>Стеновых конструкций</t>
  </si>
  <si>
    <t>Крыш</t>
  </si>
  <si>
    <t>Чердаков</t>
  </si>
  <si>
    <t>Подвалов</t>
  </si>
  <si>
    <t>Обслуживание сантехнических устройств</t>
  </si>
  <si>
    <t>3.1.6</t>
  </si>
  <si>
    <t>Обслуживание систем ГВС</t>
  </si>
  <si>
    <t>Обслуживание ИТП, подготовка к новому отопительному сезону</t>
  </si>
  <si>
    <t>Обслуживание УУТЭ (узла учета тепловой энергии)</t>
  </si>
  <si>
    <t>3.3.8</t>
  </si>
  <si>
    <t>3.3.9</t>
  </si>
  <si>
    <t>3.2.6</t>
  </si>
  <si>
    <t>3.4.6</t>
  </si>
  <si>
    <t>Обслуживание системы вентиляции</t>
  </si>
  <si>
    <t>Обслуживание электрощитовой и электрических сетей</t>
  </si>
  <si>
    <t>Мероприятия по энергосбережению и повышению энергетической эффективности в отношении:</t>
  </si>
  <si>
    <t xml:space="preserve">Закупка литературы, пособий и предметов наглядной агитации для проведения занятий по вопросам энергосбережения и повышения энергетической эффективности, оформления стендов (уголков) энергосбережения </t>
  </si>
  <si>
    <t>Замена оборудования на более энергоэффективное</t>
  </si>
  <si>
    <t>5.1</t>
  </si>
  <si>
    <t>5.2</t>
  </si>
  <si>
    <t>5.3</t>
  </si>
  <si>
    <t>5.4</t>
  </si>
  <si>
    <t>5.5</t>
  </si>
  <si>
    <t>5.6</t>
  </si>
  <si>
    <t>5.7</t>
  </si>
  <si>
    <t>5.8</t>
  </si>
  <si>
    <t>В учебных классах</t>
  </si>
  <si>
    <t>В мастерских</t>
  </si>
  <si>
    <t>В пищеблоках</t>
  </si>
  <si>
    <t>Для лифтов</t>
  </si>
  <si>
    <t>Для систем вентиляции, тепловых завес</t>
  </si>
  <si>
    <t>Обслуживание электротехнического оборудования</t>
  </si>
  <si>
    <t>Итого по мероприятиям раздела 5:</t>
  </si>
  <si>
    <t>Прочие мероприятия</t>
  </si>
  <si>
    <t>6.1</t>
  </si>
  <si>
    <t>6.2</t>
  </si>
  <si>
    <t>6.3</t>
  </si>
  <si>
    <t>6.4</t>
  </si>
  <si>
    <t>6.5</t>
  </si>
  <si>
    <t>……………………………..</t>
  </si>
  <si>
    <t>Итого по мероприятиям раздела 6:</t>
  </si>
  <si>
    <t>тыс. м куб</t>
  </si>
  <si>
    <t>тыс кВтч</t>
  </si>
  <si>
    <t>Энергетическое обследование учреждения</t>
  </si>
  <si>
    <t xml:space="preserve">Ежегодное заполнение Декларации на сайте государственной информационной системы (ГИС) "Энергоэффективность" </t>
  </si>
  <si>
    <t>В медицинских кабинетах</t>
  </si>
  <si>
    <t>Проектирование установки системы автоматического управления потребления тепловой энергии в зависимости от температуры наружного воздуха</t>
  </si>
  <si>
    <t>Получение технических условий на установку системы автоматического управления потребления тепловой энергии в зависимости от температуры наружного воздуха</t>
  </si>
  <si>
    <t>Технический надзор за установкой системы автоматического управления потребления тепловой энергии в зависимости от температуры наружного воздуха</t>
  </si>
  <si>
    <t>Получение технических условий на установку инженерной системы (……………………….)</t>
  </si>
  <si>
    <t xml:space="preserve">Технический надзор за установкой инженерной системы (…………………………..) </t>
  </si>
  <si>
    <t xml:space="preserve">Проектирование установки инженерной системы (……………………..) </t>
  </si>
  <si>
    <t>1.11</t>
  </si>
  <si>
    <t>1.12</t>
  </si>
  <si>
    <t>1.13</t>
  </si>
  <si>
    <t>1.14</t>
  </si>
  <si>
    <t>1.15</t>
  </si>
  <si>
    <t>1.16</t>
  </si>
  <si>
    <t>1.17</t>
  </si>
  <si>
    <t>Итого по всем мероприятиям:</t>
  </si>
  <si>
    <t>Замена радиаторов системы отопления</t>
  </si>
  <si>
    <t>3.3.10</t>
  </si>
  <si>
    <t>Замена ламп накаливания на компактные светодиодные лампы</t>
  </si>
  <si>
    <t>Замена люминисцентных ламп на светодиодные лампы</t>
  </si>
  <si>
    <t>3.5.8</t>
  </si>
  <si>
    <t>3.5.9</t>
  </si>
  <si>
    <t>3.5.10</t>
  </si>
  <si>
    <t>Получение технических условий на установку системы электроснабжения здания</t>
  </si>
  <si>
    <t>Технический надзор за установкой системы электроснабжения здания</t>
  </si>
  <si>
    <t>1.18</t>
  </si>
  <si>
    <t>1.19</t>
  </si>
  <si>
    <t>1.20</t>
  </si>
  <si>
    <t>Замер сопротивления изоляции системы электроснабжения здания</t>
  </si>
  <si>
    <t>Замер сопротивления изоляции системы электроснабжения пищеблока</t>
  </si>
  <si>
    <t>1.21</t>
  </si>
  <si>
    <t>1.22</t>
  </si>
  <si>
    <t>Проектирование установки системы электроснабжения здания</t>
  </si>
  <si>
    <t>Заключение энергосервисного контракта в отношении систем …………………….</t>
  </si>
  <si>
    <t>Перевод транспортных средств с бензина на газ</t>
  </si>
  <si>
    <t>Количество закупаемых транспортных средств, использующих качестве моторного топлива природный газом, газовые смеси и сжиженный углеводородный газ</t>
  </si>
  <si>
    <t>Количество транспортных средств, в отношении которых будут проведены мероприятия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</t>
  </si>
  <si>
    <t>7.1</t>
  </si>
  <si>
    <t>7.2</t>
  </si>
  <si>
    <t>7.3</t>
  </si>
  <si>
    <t>7.4</t>
  </si>
  <si>
    <t>7.5</t>
  </si>
  <si>
    <t>Итого по мероприятиям раздела 7:</t>
  </si>
  <si>
    <t>литр</t>
  </si>
  <si>
    <t>1.23</t>
  </si>
  <si>
    <t>Итого по мероприятиям раздела 3.1:</t>
  </si>
  <si>
    <t>ед</t>
  </si>
  <si>
    <t>Ремонт (замена) задвижек узла холодного водоснабжения</t>
  </si>
  <si>
    <t>3.3.11</t>
  </si>
  <si>
    <t>Ремонт (замена) задвижек индивидуального теплового пункта (ИТП)</t>
  </si>
  <si>
    <t>Ремонт (замена) элементов внутренней системы электроснабжения</t>
  </si>
  <si>
    <t>Ремонт (замена) элементов наружной системы электроснабжения (если имеется на балансе)</t>
  </si>
  <si>
    <t>Сбор и использование дождевой воды в технических целях (полив зеленых насаждений)</t>
  </si>
  <si>
    <t>Отопления (тепловой энергии)</t>
  </si>
  <si>
    <t>Поверка приборов системы холодного водоснабжения</t>
  </si>
  <si>
    <t>Поверка приборов системы горячего водоснабжения</t>
  </si>
  <si>
    <t>Поверка приборов системы отопления (тепловой энергии)</t>
  </si>
  <si>
    <t>Поверка приборов системы вентиляции (теплого пола)</t>
  </si>
  <si>
    <t>Поверка приборов системы газоснабжения</t>
  </si>
  <si>
    <t>Поверка приборов системы освещения (электроснабжения)</t>
  </si>
  <si>
    <t>Замена светильников с электромагнитной пускорегулирующей аппаратурой (ЭМПРА) на светильники с электронной пускорегулирующей аппаратурой (ЭПРА)</t>
  </si>
  <si>
    <t>Установка светодиодных источников света (светильников)</t>
  </si>
  <si>
    <t>Установка регуляторов освещенности</t>
  </si>
  <si>
    <t>3.5.11</t>
  </si>
  <si>
    <t>МЕРОПРИЯТИЙ ПРОГРАММЫ ЭНЕРГОСБЕРЕЖЕНИЯ И ПОВЫШЕНИЯ ЭНЕРГЕТИЧЕСКОЙ ЭФФЕКТИВНОСТИ</t>
  </si>
  <si>
    <t>на 1 января 2018 г. (за 2017 год)</t>
  </si>
  <si>
    <t>на 1 января 2019 г. (за 2018 год)</t>
  </si>
  <si>
    <t>на 1 января 2020 г. (за 2019 год)</t>
  </si>
  <si>
    <t>на 1 января 2021 г. (за 2020 год)</t>
  </si>
  <si>
    <t>источник финансирования</t>
  </si>
  <si>
    <t>"_01_"______02_______ 2018 г.</t>
  </si>
  <si>
    <t>Достигнутая экономия топливно-энергетических ресурсов</t>
  </si>
  <si>
    <t>"УТВЕРЖДАЮ"</t>
  </si>
  <si>
    <t>"СОГЛАСОВАНО"</t>
  </si>
  <si>
    <t>"РАЗРАБОТАЛ"</t>
  </si>
  <si>
    <t>Ответственный за проведение мероприятий по энергосбережению и повышению энергетической эффективности</t>
  </si>
  <si>
    <t>Главный специалист отдела организации инженерно-технического обеспечения образовательных учреждений                           Комитета по образованию</t>
  </si>
  <si>
    <t>__________________________ В.В. Машин</t>
  </si>
  <si>
    <r>
      <t xml:space="preserve">Всего с начала года реализации программы:                              </t>
    </r>
    <r>
      <rPr>
        <b/>
        <sz val="9"/>
        <rFont val="Arial"/>
        <family val="2"/>
      </rPr>
      <t>с 2017 года</t>
    </r>
  </si>
  <si>
    <t>"_01_"______02_______ 2019 г.</t>
  </si>
  <si>
    <t>"_01_"______02_______ 2020 г.</t>
  </si>
  <si>
    <t>"_01_"______02_______ 2021 г.</t>
  </si>
  <si>
    <t>Директор</t>
  </si>
  <si>
    <t>Учебное</t>
  </si>
  <si>
    <t xml:space="preserve">ед.  </t>
  </si>
  <si>
    <t>Замена теплоизоляционного слоя трубопроводов отопления в подвале</t>
  </si>
  <si>
    <t>Ворот</t>
  </si>
  <si>
    <t>"____"____________2018 г.</t>
  </si>
  <si>
    <t>ПРОГРАММА ЭНЕРГОСБЕРЕЖЕНИЯ И ПОВЫШЕНИЯ ЭНЕРГЕТИЧЕСКОЙ ЭФФЕКТИВНОСТИ НА 2018-2021 г.г.</t>
  </si>
  <si>
    <t xml:space="preserve">     Финансирование исполнения Программы и расчет ожидаемого эффекта указаны в ценах 2017года.</t>
  </si>
  <si>
    <t>2018 - 2021 г.г.</t>
  </si>
  <si>
    <t>Здание оснащено приборами учета электрической энергии, тепловой энергии, воды. Окна - стеклопакеты (однокамерные). Установлена и эксплуатируется система наружного освещения в темное время суток.</t>
  </si>
  <si>
    <t>2021 г.</t>
  </si>
  <si>
    <t>(уполномоченное лицо)         _____заместитель директора по АХР______________________________________              __А.М. Шалберова_____________      ______________________</t>
  </si>
  <si>
    <t>(уполномоченное лицо)          __________директор____________________________________               _______________      ___Ф.Ф. Сёмочкина___________________</t>
  </si>
  <si>
    <t>(уполномоченное лицо)         _____заместитель директора по АХР___________________              _______________      _____А.М. Шалберова_________________</t>
  </si>
  <si>
    <t>4 этажа</t>
  </si>
  <si>
    <t>ЭНЕРГОСБЕРЕЖЕНИЯ И ПОВЫШЕНИЯ ЭНЕРГЕТИЧЕСКОЙ ЭФФЕКТИВНОСТИ НА 2018-2021 г.г.</t>
  </si>
  <si>
    <t>И.В.Гузаева</t>
  </si>
  <si>
    <t>л</t>
  </si>
  <si>
    <t>"01" февраля 2018 г.</t>
  </si>
  <si>
    <t>"_01___"_февраля______2018 г.</t>
  </si>
  <si>
    <t>Государственное бюджетное общеобразовательное учреждение школа № 59 Приморского района Санкт-Петербурга</t>
  </si>
  <si>
    <r>
      <t xml:space="preserve">     Программа энергосбережения и повышения энергетической эффективности  Государственное бюджетное общеобразовательное учреждение школа № 59 Приморского района Санкт-Петербурга(далее - Программа) разработана на основании Отчета об обязательном энергетическом обследовании здания (зданий), занимаемого (занимаемых) учреждением, Плана проведения мероприятий по повышению энергетической эффективности на 2</t>
    </r>
    <r>
      <rPr>
        <b/>
        <sz val="10"/>
        <rFont val="Arial"/>
        <family val="2"/>
      </rPr>
      <t>018-2021</t>
    </r>
    <r>
      <rPr>
        <sz val="10"/>
        <rFont val="Arial"/>
        <family val="2"/>
      </rPr>
      <t xml:space="preserve"> годы. Программа может быть откорректирована в связи с возникновением соответствующих обстоятельств (увеличение (уменьшение) количества зданий (помещений), измененеие количества обучаемых, открытие новых специальностей, замена парка энергоемкого обрудования  и др. Юридический адрес учреждения: 197341, Санкт-Петербург, Байконурская ул. дом 25  литер А </t>
    </r>
  </si>
  <si>
    <t>5694.6</t>
  </si>
  <si>
    <t>Санкт-Петербург, улица Байконурская, дом 25,  литер А</t>
  </si>
  <si>
    <t>ГБОУ школа № 59 Приморского района Санкт-Петербурга</t>
  </si>
  <si>
    <t>_______________________ Т.А.Морозова</t>
  </si>
  <si>
    <t>Государственное бюджетное общеобразовательное учреждение школа № 59 Приморского района Санкт-Петербурга                                                              г. Санкт-Петербург, 197341, Байконурская ул. дом 25 литер А</t>
  </si>
  <si>
    <t>_______________________ Г.М.Деркачева</t>
  </si>
  <si>
    <t>Государственное бюджетное общеобразовательное учреждение гимназия № 59 Приморского района Санкт-Петербурга</t>
  </si>
  <si>
    <t xml:space="preserve">Наименование организации Государственное бюджетное общеобразовательное учреждение школа № 59 Приморского района Санкт-Петербурга,                                                                                                                                   Обязательное энергетическое обследование с разработкой комплексного перечня мероприятий по энергосбережению и повышению энергетической эффективности проведено ООО "Энергостройаудит" , энергетический паспорт от 19.12.2012 года Рег. № 159-ЭП-064-12/СРО-Э-034 зарегистрирован Минэнерго РФ (регистрационный номер Минэнерго РФ </t>
  </si>
  <si>
    <t>Г.М.Деркачева</t>
  </si>
  <si>
    <t>Т.А.Морозова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</si>
</sst>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"/>
    <numFmt numFmtId="190" formatCode="[$-FC19]d\ mmmm\ yyyy\ &quot;г.&quot;"/>
    <numFmt numFmtId="191" formatCode="#,##0.00_р_."/>
    <numFmt numFmtId="192" formatCode="0.0%"/>
  </numFmts>
  <fonts count="42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sz val="7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89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89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189" fontId="0" fillId="0" borderId="10" xfId="0" applyNumberFormat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189" fontId="2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0" xfId="0" applyBorder="1" applyAlignment="1">
      <alignment horizontal="justify" vertical="top" wrapText="1"/>
    </xf>
    <xf numFmtId="189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5" fillId="0" borderId="14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5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89" fontId="2" fillId="0" borderId="10" xfId="0" applyNumberFormat="1" applyFont="1" applyBorder="1" applyAlignment="1">
      <alignment horizontal="right" vertical="top" wrapText="1"/>
    </xf>
    <xf numFmtId="189" fontId="2" fillId="0" borderId="15" xfId="0" applyNumberFormat="1" applyFont="1" applyBorder="1" applyAlignment="1">
      <alignment horizontal="right" vertical="center" wrapText="1"/>
    </xf>
    <xf numFmtId="189" fontId="2" fillId="0" borderId="13" xfId="0" applyNumberFormat="1" applyFont="1" applyBorder="1" applyAlignment="1">
      <alignment horizontal="right" vertical="center" wrapText="1"/>
    </xf>
    <xf numFmtId="189" fontId="2" fillId="0" borderId="19" xfId="0" applyNumberFormat="1" applyFont="1" applyBorder="1" applyAlignment="1">
      <alignment horizontal="right" vertical="center" wrapText="1"/>
    </xf>
    <xf numFmtId="189" fontId="2" fillId="0" borderId="20" xfId="0" applyNumberFormat="1" applyFont="1" applyBorder="1" applyAlignment="1">
      <alignment horizontal="right" vertical="center" wrapText="1"/>
    </xf>
    <xf numFmtId="189" fontId="2" fillId="0" borderId="16" xfId="0" applyNumberFormat="1" applyFont="1" applyBorder="1" applyAlignment="1">
      <alignment horizontal="right" vertical="center" wrapText="1"/>
    </xf>
    <xf numFmtId="189" fontId="2" fillId="0" borderId="21" xfId="0" applyNumberFormat="1" applyFont="1" applyBorder="1" applyAlignment="1">
      <alignment horizontal="right" vertical="center" wrapText="1"/>
    </xf>
    <xf numFmtId="189" fontId="2" fillId="0" borderId="22" xfId="0" applyNumberFormat="1" applyFont="1" applyBorder="1" applyAlignment="1">
      <alignment horizontal="righ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top" wrapText="1"/>
    </xf>
    <xf numFmtId="189" fontId="4" fillId="34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vertical="top" wrapText="1"/>
    </xf>
    <xf numFmtId="189" fontId="4" fillId="34" borderId="10" xfId="0" applyNumberFormat="1" applyFont="1" applyFill="1" applyBorder="1" applyAlignment="1">
      <alignment horizontal="right" vertical="top" wrapText="1"/>
    </xf>
    <xf numFmtId="0" fontId="4" fillId="34" borderId="10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vertical="top" wrapText="1"/>
    </xf>
    <xf numFmtId="189" fontId="4" fillId="34" borderId="13" xfId="0" applyNumberFormat="1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vertical="top" wrapText="1"/>
    </xf>
    <xf numFmtId="189" fontId="4" fillId="34" borderId="13" xfId="0" applyNumberFormat="1" applyFont="1" applyFill="1" applyBorder="1" applyAlignment="1">
      <alignment horizontal="right" vertical="top" wrapText="1"/>
    </xf>
    <xf numFmtId="3" fontId="4" fillId="34" borderId="10" xfId="0" applyNumberFormat="1" applyFont="1" applyFill="1" applyBorder="1" applyAlignment="1">
      <alignment horizontal="center" vertical="top" wrapText="1"/>
    </xf>
    <xf numFmtId="3" fontId="4" fillId="34" borderId="13" xfId="0" applyNumberFormat="1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189" fontId="2" fillId="34" borderId="10" xfId="0" applyNumberFormat="1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3" fontId="2" fillId="34" borderId="13" xfId="0" applyNumberFormat="1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vertical="top" wrapText="1"/>
    </xf>
    <xf numFmtId="189" fontId="2" fillId="34" borderId="13" xfId="0" applyNumberFormat="1" applyFont="1" applyFill="1" applyBorder="1" applyAlignment="1">
      <alignment horizontal="right" vertical="top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center" vertical="center" wrapText="1"/>
    </xf>
    <xf numFmtId="189" fontId="1" fillId="0" borderId="13" xfId="0" applyNumberFormat="1" applyFont="1" applyBorder="1" applyAlignment="1">
      <alignment horizontal="center" vertical="center" wrapText="1"/>
    </xf>
    <xf numFmtId="188" fontId="2" fillId="34" borderId="10" xfId="0" applyNumberFormat="1" applyFont="1" applyFill="1" applyBorder="1" applyAlignment="1">
      <alignment horizontal="right" vertical="top" wrapText="1"/>
    </xf>
    <xf numFmtId="188" fontId="2" fillId="34" borderId="13" xfId="0" applyNumberFormat="1" applyFont="1" applyFill="1" applyBorder="1" applyAlignment="1">
      <alignment horizontal="right" vertical="top" wrapText="1"/>
    </xf>
    <xf numFmtId="4" fontId="2" fillId="34" borderId="10" xfId="0" applyNumberFormat="1" applyFont="1" applyFill="1" applyBorder="1" applyAlignment="1">
      <alignment horizontal="right" vertical="top" wrapText="1"/>
    </xf>
    <xf numFmtId="4" fontId="2" fillId="34" borderId="13" xfId="0" applyNumberFormat="1" applyFont="1" applyFill="1" applyBorder="1" applyAlignment="1">
      <alignment horizontal="right" vertical="top" wrapText="1"/>
    </xf>
    <xf numFmtId="4" fontId="4" fillId="34" borderId="10" xfId="0" applyNumberFormat="1" applyFont="1" applyFill="1" applyBorder="1" applyAlignment="1">
      <alignment horizontal="right" vertical="top" wrapText="1"/>
    </xf>
    <xf numFmtId="4" fontId="4" fillId="34" borderId="13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4" fillId="34" borderId="10" xfId="0" applyFont="1" applyFill="1" applyBorder="1" applyAlignment="1">
      <alignment horizontal="right" vertical="top" wrapText="1"/>
    </xf>
    <xf numFmtId="0" fontId="4" fillId="34" borderId="13" xfId="0" applyFont="1" applyFill="1" applyBorder="1" applyAlignment="1">
      <alignment horizontal="right" vertical="top" wrapText="1"/>
    </xf>
    <xf numFmtId="0" fontId="2" fillId="0" borderId="15" xfId="0" applyFont="1" applyBorder="1" applyAlignment="1">
      <alignment horizontal="right" vertical="center" wrapText="1"/>
    </xf>
    <xf numFmtId="188" fontId="2" fillId="0" borderId="13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189" fontId="2" fillId="0" borderId="13" xfId="0" applyNumberFormat="1" applyFont="1" applyBorder="1" applyAlignment="1">
      <alignment vertical="top" wrapText="1"/>
    </xf>
    <xf numFmtId="189" fontId="2" fillId="0" borderId="15" xfId="0" applyNumberFormat="1" applyFont="1" applyBorder="1" applyAlignment="1">
      <alignment vertical="top" wrapText="1"/>
    </xf>
    <xf numFmtId="189" fontId="2" fillId="0" borderId="19" xfId="0" applyNumberFormat="1" applyFont="1" applyBorder="1" applyAlignment="1">
      <alignment vertical="top" wrapText="1"/>
    </xf>
    <xf numFmtId="189" fontId="2" fillId="0" borderId="20" xfId="0" applyNumberFormat="1" applyFont="1" applyBorder="1" applyAlignment="1">
      <alignment vertical="top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189" fontId="4" fillId="33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189" fontId="4" fillId="33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3" fontId="2" fillId="0" borderId="19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3" fontId="2" fillId="0" borderId="20" xfId="0" applyNumberFormat="1" applyFont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189" fontId="0" fillId="0" borderId="15" xfId="0" applyNumberFormat="1" applyBorder="1" applyAlignment="1">
      <alignment horizontal="center" vertical="top" wrapText="1"/>
    </xf>
    <xf numFmtId="189" fontId="2" fillId="0" borderId="15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189" fontId="2" fillId="0" borderId="16" xfId="0" applyNumberFormat="1" applyFont="1" applyBorder="1" applyAlignment="1">
      <alignment horizontal="right" vertical="top" wrapText="1"/>
    </xf>
    <xf numFmtId="0" fontId="6" fillId="0" borderId="13" xfId="0" applyFont="1" applyBorder="1" applyAlignment="1">
      <alignment horizontal="center" vertical="top" wrapText="1"/>
    </xf>
    <xf numFmtId="188" fontId="2" fillId="0" borderId="13" xfId="0" applyNumberFormat="1" applyFont="1" applyBorder="1" applyAlignment="1">
      <alignment horizontal="right" vertical="top" wrapText="1"/>
    </xf>
    <xf numFmtId="189" fontId="2" fillId="0" borderId="13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right" vertical="top" wrapText="1"/>
    </xf>
    <xf numFmtId="189" fontId="2" fillId="0" borderId="19" xfId="0" applyNumberFormat="1" applyFont="1" applyBorder="1" applyAlignment="1">
      <alignment horizontal="right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right" vertical="top" wrapText="1"/>
    </xf>
    <xf numFmtId="189" fontId="2" fillId="0" borderId="21" xfId="0" applyNumberFormat="1" applyFont="1" applyBorder="1" applyAlignment="1">
      <alignment horizontal="right" vertical="top" wrapText="1"/>
    </xf>
    <xf numFmtId="189" fontId="2" fillId="0" borderId="20" xfId="0" applyNumberFormat="1" applyFont="1" applyBorder="1" applyAlignment="1">
      <alignment horizontal="right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189" fontId="2" fillId="0" borderId="22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/>
    </xf>
    <xf numFmtId="189" fontId="2" fillId="0" borderId="0" xfId="0" applyNumberFormat="1" applyFont="1" applyAlignment="1">
      <alignment vertical="top"/>
    </xf>
    <xf numFmtId="189" fontId="0" fillId="35" borderId="10" xfId="0" applyNumberFormat="1" applyFill="1" applyBorder="1" applyAlignment="1">
      <alignment horizontal="center" vertical="top" wrapText="1"/>
    </xf>
    <xf numFmtId="4" fontId="0" fillId="35" borderId="10" xfId="0" applyNumberFormat="1" applyFill="1" applyBorder="1" applyAlignment="1">
      <alignment horizontal="center" vertical="top" wrapText="1"/>
    </xf>
    <xf numFmtId="4" fontId="0" fillId="0" borderId="10" xfId="0" applyNumberFormat="1" applyBorder="1" applyAlignment="1">
      <alignment horizontal="center" vertical="top" wrapText="1"/>
    </xf>
    <xf numFmtId="3" fontId="0" fillId="35" borderId="10" xfId="0" applyNumberFormat="1" applyFill="1" applyBorder="1" applyAlignment="1">
      <alignment horizontal="center" vertical="top" wrapText="1"/>
    </xf>
    <xf numFmtId="3" fontId="0" fillId="0" borderId="10" xfId="0" applyNumberFormat="1" applyBorder="1" applyAlignment="1">
      <alignment horizontal="center" vertical="top" wrapText="1"/>
    </xf>
    <xf numFmtId="189" fontId="0" fillId="34" borderId="10" xfId="0" applyNumberFormat="1" applyFill="1" applyBorder="1" applyAlignment="1">
      <alignment horizontal="center" vertical="top"/>
    </xf>
    <xf numFmtId="4" fontId="0" fillId="34" borderId="10" xfId="0" applyNumberFormat="1" applyFill="1" applyBorder="1" applyAlignment="1">
      <alignment horizontal="center" vertical="top"/>
    </xf>
    <xf numFmtId="3" fontId="0" fillId="34" borderId="10" xfId="0" applyNumberFormat="1" applyFill="1" applyBorder="1" applyAlignment="1">
      <alignment horizontal="center" vertical="top"/>
    </xf>
    <xf numFmtId="1" fontId="0" fillId="35" borderId="10" xfId="0" applyNumberFormat="1" applyFill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189" fontId="4" fillId="33" borderId="10" xfId="0" applyNumberFormat="1" applyFont="1" applyFill="1" applyBorder="1" applyAlignment="1">
      <alignment vertical="top"/>
    </xf>
    <xf numFmtId="0" fontId="4" fillId="33" borderId="10" xfId="0" applyFont="1" applyFill="1" applyBorder="1" applyAlignment="1">
      <alignment vertical="top"/>
    </xf>
    <xf numFmtId="0" fontId="1" fillId="0" borderId="0" xfId="0" applyFont="1" applyAlignment="1">
      <alignment/>
    </xf>
    <xf numFmtId="3" fontId="2" fillId="34" borderId="10" xfId="0" applyNumberFormat="1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horizontal="right" vertical="top" wrapText="1"/>
    </xf>
    <xf numFmtId="0" fontId="2" fillId="34" borderId="13" xfId="0" applyFont="1" applyFill="1" applyBorder="1" applyAlignment="1">
      <alignment horizontal="right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5" borderId="16" xfId="0" applyFont="1" applyFill="1" applyBorder="1" applyAlignment="1">
      <alignment horizontal="center" vertical="top" wrapText="1"/>
    </xf>
    <xf numFmtId="189" fontId="2" fillId="35" borderId="10" xfId="0" applyNumberFormat="1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right" vertical="top" wrapText="1"/>
    </xf>
    <xf numFmtId="0" fontId="2" fillId="35" borderId="10" xfId="0" applyFont="1" applyFill="1" applyBorder="1" applyAlignment="1">
      <alignment horizontal="right" vertical="top" wrapText="1"/>
    </xf>
    <xf numFmtId="188" fontId="2" fillId="35" borderId="13" xfId="0" applyNumberFormat="1" applyFont="1" applyFill="1" applyBorder="1" applyAlignment="1">
      <alignment horizontal="right" vertical="top" wrapText="1"/>
    </xf>
    <xf numFmtId="0" fontId="2" fillId="35" borderId="13" xfId="0" applyFont="1" applyFill="1" applyBorder="1" applyAlignment="1">
      <alignment horizontal="right" vertical="top" wrapText="1"/>
    </xf>
    <xf numFmtId="189" fontId="2" fillId="35" borderId="13" xfId="0" applyNumberFormat="1" applyFont="1" applyFill="1" applyBorder="1" applyAlignment="1">
      <alignment horizontal="right" vertical="top" wrapText="1"/>
    </xf>
    <xf numFmtId="189" fontId="2" fillId="35" borderId="10" xfId="0" applyNumberFormat="1" applyFont="1" applyFill="1" applyBorder="1" applyAlignment="1">
      <alignment horizontal="right" vertical="top" wrapText="1"/>
    </xf>
    <xf numFmtId="188" fontId="0" fillId="0" borderId="10" xfId="0" applyNumberFormat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top" wrapText="1"/>
    </xf>
    <xf numFmtId="189" fontId="4" fillId="34" borderId="10" xfId="0" applyNumberFormat="1" applyFont="1" applyFill="1" applyBorder="1" applyAlignment="1">
      <alignment horizontal="right" vertical="top" wrapText="1"/>
    </xf>
    <xf numFmtId="4" fontId="4" fillId="34" borderId="10" xfId="0" applyNumberFormat="1" applyFont="1" applyFill="1" applyBorder="1" applyAlignment="1">
      <alignment horizontal="right" vertical="top" wrapText="1"/>
    </xf>
    <xf numFmtId="3" fontId="4" fillId="34" borderId="13" xfId="0" applyNumberFormat="1" applyFont="1" applyFill="1" applyBorder="1" applyAlignment="1">
      <alignment horizontal="center" vertical="top" wrapText="1"/>
    </xf>
    <xf numFmtId="189" fontId="4" fillId="34" borderId="13" xfId="0" applyNumberFormat="1" applyFont="1" applyFill="1" applyBorder="1" applyAlignment="1">
      <alignment horizontal="right" vertical="top" wrapText="1"/>
    </xf>
    <xf numFmtId="4" fontId="4" fillId="34" borderId="13" xfId="0" applyNumberFormat="1" applyFont="1" applyFill="1" applyBorder="1" applyAlignment="1">
      <alignment horizontal="right" vertical="top" wrapText="1"/>
    </xf>
    <xf numFmtId="0" fontId="0" fillId="17" borderId="0" xfId="0" applyFill="1" applyAlignment="1">
      <alignment vertical="top" wrapText="1"/>
    </xf>
    <xf numFmtId="0" fontId="0" fillId="17" borderId="14" xfId="0" applyFill="1" applyBorder="1" applyAlignment="1">
      <alignment vertical="top" wrapText="1"/>
    </xf>
    <xf numFmtId="0" fontId="4" fillId="17" borderId="13" xfId="0" applyFont="1" applyFill="1" applyBorder="1" applyAlignment="1">
      <alignment horizontal="center" vertical="center" wrapText="1"/>
    </xf>
    <xf numFmtId="49" fontId="4" fillId="17" borderId="13" xfId="0" applyNumberFormat="1" applyFont="1" applyFill="1" applyBorder="1" applyAlignment="1">
      <alignment horizontal="center" vertical="center" wrapText="1"/>
    </xf>
    <xf numFmtId="49" fontId="4" fillId="17" borderId="13" xfId="0" applyNumberFormat="1" applyFont="1" applyFill="1" applyBorder="1" applyAlignment="1">
      <alignment horizontal="left" vertical="center" wrapText="1"/>
    </xf>
    <xf numFmtId="0" fontId="0" fillId="17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horizontal="justify" vertical="top" wrapText="1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10" xfId="0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right" vertical="top" wrapText="1"/>
    </xf>
    <xf numFmtId="0" fontId="7" fillId="0" borderId="0" xfId="0" applyFont="1" applyAlignment="1">
      <alignment horizontal="center" vertical="top"/>
    </xf>
    <xf numFmtId="0" fontId="0" fillId="17" borderId="0" xfId="0" applyFont="1" applyFill="1" applyAlignment="1">
      <alignment horizontal="center" vertical="top" wrapText="1"/>
    </xf>
    <xf numFmtId="0" fontId="0" fillId="17" borderId="0" xfId="0" applyFill="1" applyAlignment="1">
      <alignment horizontal="center" vertical="top" wrapText="1"/>
    </xf>
    <xf numFmtId="0" fontId="0" fillId="0" borderId="0" xfId="0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wrapText="1"/>
    </xf>
    <xf numFmtId="0" fontId="0" fillId="0" borderId="16" xfId="0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wrapText="1"/>
    </xf>
    <xf numFmtId="0" fontId="0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89" fontId="1" fillId="0" borderId="11" xfId="0" applyNumberFormat="1" applyFont="1" applyBorder="1" applyAlignment="1">
      <alignment horizontal="center" vertical="center" wrapText="1"/>
    </xf>
    <xf numFmtId="189" fontId="1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top" wrapText="1"/>
    </xf>
    <xf numFmtId="0" fontId="4" fillId="34" borderId="21" xfId="0" applyFont="1" applyFill="1" applyBorder="1" applyAlignment="1">
      <alignment horizontal="center" vertical="top" wrapText="1"/>
    </xf>
    <xf numFmtId="0" fontId="4" fillId="34" borderId="23" xfId="0" applyFont="1" applyFill="1" applyBorder="1" applyAlignment="1">
      <alignment horizontal="center" vertical="top" wrapText="1"/>
    </xf>
    <xf numFmtId="0" fontId="4" fillId="34" borderId="24" xfId="0" applyFont="1" applyFill="1" applyBorder="1" applyAlignment="1">
      <alignment horizontal="center" vertical="top" wrapText="1"/>
    </xf>
    <xf numFmtId="0" fontId="4" fillId="34" borderId="18" xfId="0" applyFont="1" applyFill="1" applyBorder="1" applyAlignment="1">
      <alignment horizontal="center" vertical="top" wrapText="1"/>
    </xf>
    <xf numFmtId="0" fontId="4" fillId="34" borderId="22" xfId="0" applyFont="1" applyFill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17" borderId="11" xfId="0" applyNumberFormat="1" applyFont="1" applyFill="1" applyBorder="1" applyAlignment="1">
      <alignment horizontal="left" vertical="center" wrapText="1"/>
    </xf>
    <xf numFmtId="49" fontId="2" fillId="17" borderId="13" xfId="0" applyNumberFormat="1" applyFont="1" applyFill="1" applyBorder="1" applyAlignment="1">
      <alignment horizontal="left" vertical="center" wrapText="1"/>
    </xf>
    <xf numFmtId="0" fontId="2" fillId="17" borderId="11" xfId="0" applyNumberFormat="1" applyFont="1" applyFill="1" applyBorder="1" applyAlignment="1">
      <alignment horizontal="left" vertical="center" wrapText="1"/>
    </xf>
    <xf numFmtId="0" fontId="2" fillId="17" borderId="13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top" wrapText="1"/>
    </xf>
    <xf numFmtId="0" fontId="2" fillId="34" borderId="21" xfId="0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horizontal="center" vertical="top" wrapText="1"/>
    </xf>
    <xf numFmtId="0" fontId="2" fillId="34" borderId="24" xfId="0" applyFont="1" applyFill="1" applyBorder="1" applyAlignment="1">
      <alignment horizontal="center" vertical="top" wrapText="1"/>
    </xf>
    <xf numFmtId="0" fontId="2" fillId="34" borderId="18" xfId="0" applyFont="1" applyFill="1" applyBorder="1" applyAlignment="1">
      <alignment horizontal="center" vertical="top" wrapText="1"/>
    </xf>
    <xf numFmtId="0" fontId="2" fillId="34" borderId="22" xfId="0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0" fontId="2" fillId="17" borderId="11" xfId="0" applyFont="1" applyFill="1" applyBorder="1" applyAlignment="1">
      <alignment horizontal="left" vertical="top" wrapText="1"/>
    </xf>
    <xf numFmtId="0" fontId="2" fillId="17" borderId="13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7" fillId="33" borderId="17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horizontal="center" vertical="top" wrapText="1"/>
    </xf>
    <xf numFmtId="0" fontId="7" fillId="33" borderId="23" xfId="0" applyFont="1" applyFill="1" applyBorder="1" applyAlignment="1">
      <alignment horizontal="center" vertical="top" wrapText="1"/>
    </xf>
    <xf numFmtId="0" fontId="7" fillId="33" borderId="24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7" fillId="33" borderId="22" xfId="0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center" vertical="top" wrapText="1"/>
    </xf>
    <xf numFmtId="0" fontId="4" fillId="34" borderId="21" xfId="0" applyFont="1" applyFill="1" applyBorder="1" applyAlignment="1">
      <alignment horizontal="center" vertical="top" wrapText="1"/>
    </xf>
    <xf numFmtId="0" fontId="4" fillId="34" borderId="23" xfId="0" applyFont="1" applyFill="1" applyBorder="1" applyAlignment="1">
      <alignment horizontal="center" vertical="top" wrapText="1"/>
    </xf>
    <xf numFmtId="0" fontId="4" fillId="34" borderId="24" xfId="0" applyFont="1" applyFill="1" applyBorder="1" applyAlignment="1">
      <alignment horizontal="center" vertical="top" wrapText="1"/>
    </xf>
    <xf numFmtId="0" fontId="4" fillId="34" borderId="18" xfId="0" applyFont="1" applyFill="1" applyBorder="1" applyAlignment="1">
      <alignment horizontal="center" vertical="top" wrapText="1"/>
    </xf>
    <xf numFmtId="0" fontId="4" fillId="34" borderId="2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89" fontId="1" fillId="0" borderId="14" xfId="0" applyNumberFormat="1" applyFont="1" applyBorder="1" applyAlignment="1">
      <alignment horizontal="center" vertical="center" wrapText="1"/>
    </xf>
    <xf numFmtId="189" fontId="1" fillId="0" borderId="15" xfId="0" applyNumberFormat="1" applyFont="1" applyBorder="1" applyAlignment="1">
      <alignment horizontal="center" vertical="center" wrapText="1"/>
    </xf>
    <xf numFmtId="189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2" fillId="17" borderId="11" xfId="0" applyNumberFormat="1" applyFont="1" applyFill="1" applyBorder="1" applyAlignment="1">
      <alignment horizontal="center" vertical="center" wrapText="1"/>
    </xf>
    <xf numFmtId="49" fontId="2" fillId="17" borderId="13" xfId="0" applyNumberFormat="1" applyFont="1" applyFill="1" applyBorder="1" applyAlignment="1">
      <alignment horizontal="center" vertical="center" wrapText="1"/>
    </xf>
    <xf numFmtId="0" fontId="4" fillId="17" borderId="17" xfId="0" applyFont="1" applyFill="1" applyBorder="1" applyAlignment="1">
      <alignment horizontal="center" vertical="top" wrapText="1"/>
    </xf>
    <xf numFmtId="0" fontId="4" fillId="17" borderId="21" xfId="0" applyFont="1" applyFill="1" applyBorder="1" applyAlignment="1">
      <alignment horizontal="center" vertical="top" wrapText="1"/>
    </xf>
    <xf numFmtId="0" fontId="4" fillId="17" borderId="23" xfId="0" applyFont="1" applyFill="1" applyBorder="1" applyAlignment="1">
      <alignment horizontal="center" vertical="top" wrapText="1"/>
    </xf>
    <xf numFmtId="0" fontId="4" fillId="17" borderId="24" xfId="0" applyFont="1" applyFill="1" applyBorder="1" applyAlignment="1">
      <alignment horizontal="center" vertical="top" wrapText="1"/>
    </xf>
    <xf numFmtId="0" fontId="4" fillId="17" borderId="18" xfId="0" applyFont="1" applyFill="1" applyBorder="1" applyAlignment="1">
      <alignment horizontal="center" vertical="top" wrapText="1"/>
    </xf>
    <xf numFmtId="0" fontId="4" fillId="17" borderId="22" xfId="0" applyFont="1" applyFill="1" applyBorder="1" applyAlignment="1">
      <alignment horizontal="center" vertical="top" wrapText="1"/>
    </xf>
    <xf numFmtId="0" fontId="2" fillId="17" borderId="17" xfId="0" applyFont="1" applyFill="1" applyBorder="1" applyAlignment="1">
      <alignment horizontal="center" vertical="top" wrapText="1"/>
    </xf>
    <xf numFmtId="0" fontId="2" fillId="17" borderId="21" xfId="0" applyFont="1" applyFill="1" applyBorder="1" applyAlignment="1">
      <alignment horizontal="center" vertical="top" wrapText="1"/>
    </xf>
    <xf numFmtId="0" fontId="2" fillId="17" borderId="23" xfId="0" applyFont="1" applyFill="1" applyBorder="1" applyAlignment="1">
      <alignment horizontal="center" vertical="top" wrapText="1"/>
    </xf>
    <xf numFmtId="0" fontId="2" fillId="17" borderId="24" xfId="0" applyFont="1" applyFill="1" applyBorder="1" applyAlignment="1">
      <alignment horizontal="center" vertical="top" wrapText="1"/>
    </xf>
    <xf numFmtId="0" fontId="2" fillId="17" borderId="18" xfId="0" applyFont="1" applyFill="1" applyBorder="1" applyAlignment="1">
      <alignment horizontal="center" vertical="top" wrapText="1"/>
    </xf>
    <xf numFmtId="0" fontId="2" fillId="17" borderId="22" xfId="0" applyFont="1" applyFill="1" applyBorder="1" applyAlignment="1">
      <alignment horizontal="center" vertical="top" wrapText="1"/>
    </xf>
    <xf numFmtId="49" fontId="2" fillId="17" borderId="11" xfId="0" applyNumberFormat="1" applyFont="1" applyFill="1" applyBorder="1" applyAlignment="1">
      <alignment horizontal="center" vertical="top" wrapText="1"/>
    </xf>
    <xf numFmtId="49" fontId="2" fillId="17" borderId="13" xfId="0" applyNumberFormat="1" applyFont="1" applyFill="1" applyBorder="1" applyAlignment="1">
      <alignment horizontal="center" vertical="top" wrapText="1"/>
    </xf>
    <xf numFmtId="189" fontId="1" fillId="0" borderId="17" xfId="0" applyNumberFormat="1" applyFont="1" applyBorder="1" applyAlignment="1">
      <alignment horizontal="center" vertical="center" wrapText="1"/>
    </xf>
    <xf numFmtId="189" fontId="1" fillId="0" borderId="19" xfId="0" applyNumberFormat="1" applyFont="1" applyBorder="1" applyAlignment="1">
      <alignment horizontal="center" vertical="center" wrapText="1"/>
    </xf>
    <xf numFmtId="189" fontId="1" fillId="0" borderId="21" xfId="0" applyNumberFormat="1" applyFont="1" applyBorder="1" applyAlignment="1">
      <alignment horizontal="center" vertical="center" wrapText="1"/>
    </xf>
    <xf numFmtId="189" fontId="1" fillId="0" borderId="18" xfId="0" applyNumberFormat="1" applyFont="1" applyBorder="1" applyAlignment="1">
      <alignment horizontal="center" vertical="center" wrapText="1"/>
    </xf>
    <xf numFmtId="189" fontId="1" fillId="0" borderId="20" xfId="0" applyNumberFormat="1" applyFont="1" applyBorder="1" applyAlignment="1">
      <alignment horizontal="center" vertical="center" wrapText="1"/>
    </xf>
    <xf numFmtId="189" fontId="1" fillId="0" borderId="2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33" borderId="14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9">
      <selection activeCell="D28" sqref="D28"/>
    </sheetView>
  </sheetViews>
  <sheetFormatPr defaultColWidth="9.140625" defaultRowHeight="12.75"/>
  <cols>
    <col min="1" max="1" width="27.28125" style="0" customWidth="1"/>
    <col min="2" max="2" width="60.57421875" style="0" customWidth="1"/>
    <col min="3" max="3" width="40.421875" style="0" customWidth="1"/>
  </cols>
  <sheetData>
    <row r="1" spans="1:3" ht="12.75">
      <c r="A1" s="156"/>
      <c r="B1" s="156"/>
      <c r="C1" s="156" t="s">
        <v>324</v>
      </c>
    </row>
    <row r="2" spans="1:3" ht="18" customHeight="1">
      <c r="A2" s="156"/>
      <c r="B2" s="156"/>
      <c r="C2" s="156" t="s">
        <v>334</v>
      </c>
    </row>
    <row r="3" spans="1:3" ht="36.75" customHeight="1">
      <c r="A3" s="156"/>
      <c r="B3" s="156"/>
      <c r="C3" s="182" t="s">
        <v>358</v>
      </c>
    </row>
    <row r="4" spans="1:3" ht="12.75">
      <c r="A4" s="156"/>
      <c r="B4" s="156"/>
      <c r="C4" s="156"/>
    </row>
    <row r="5" spans="1:3" ht="12.75">
      <c r="A5" s="156"/>
      <c r="B5" s="156"/>
      <c r="C5" s="156" t="s">
        <v>359</v>
      </c>
    </row>
    <row r="6" spans="1:3" ht="12.75">
      <c r="A6" s="156"/>
      <c r="B6" s="156"/>
      <c r="C6" s="156"/>
    </row>
    <row r="7" spans="1:3" ht="12.75">
      <c r="A7" s="156"/>
      <c r="B7" s="156"/>
      <c r="C7" s="156" t="s">
        <v>352</v>
      </c>
    </row>
    <row r="8" spans="1:3" ht="12.75">
      <c r="A8" s="156"/>
      <c r="B8" s="156"/>
      <c r="C8" s="156"/>
    </row>
    <row r="9" spans="1:3" ht="12.75">
      <c r="A9" s="156"/>
      <c r="B9" s="156"/>
      <c r="C9" s="156"/>
    </row>
    <row r="10" spans="1:3" ht="12.75">
      <c r="A10" s="156"/>
      <c r="B10" s="156"/>
      <c r="C10" s="156"/>
    </row>
    <row r="11" spans="1:3" ht="15">
      <c r="A11" s="197" t="s">
        <v>340</v>
      </c>
      <c r="B11" s="197"/>
      <c r="C11" s="197"/>
    </row>
    <row r="12" spans="1:3" ht="12.75">
      <c r="A12" s="156"/>
      <c r="B12" s="156"/>
      <c r="C12" s="156"/>
    </row>
    <row r="13" spans="1:3" ht="24" customHeight="1">
      <c r="A13" s="198" t="s">
        <v>360</v>
      </c>
      <c r="B13" s="199"/>
      <c r="C13" s="199"/>
    </row>
    <row r="14" spans="1:3" ht="12.75">
      <c r="A14" s="156"/>
      <c r="B14" s="156"/>
      <c r="C14" s="156"/>
    </row>
    <row r="15" spans="1:3" ht="12.75">
      <c r="A15" s="156"/>
      <c r="B15" s="156"/>
      <c r="C15" s="156"/>
    </row>
    <row r="16" spans="1:3" ht="12.75">
      <c r="A16" s="156"/>
      <c r="B16" s="156"/>
      <c r="C16" s="156"/>
    </row>
    <row r="17" spans="1:3" ht="12.75">
      <c r="A17" s="156"/>
      <c r="B17" s="156"/>
      <c r="C17" s="156" t="s">
        <v>325</v>
      </c>
    </row>
    <row r="18" spans="1:3" ht="52.5">
      <c r="A18" s="156"/>
      <c r="B18" s="156"/>
      <c r="C18" s="157" t="s">
        <v>328</v>
      </c>
    </row>
    <row r="19" spans="1:3" ht="12.75">
      <c r="A19" s="156"/>
      <c r="B19" s="156"/>
      <c r="C19" s="156"/>
    </row>
    <row r="20" spans="1:3" ht="12.75">
      <c r="A20" s="156"/>
      <c r="B20" s="156"/>
      <c r="C20" s="156" t="s">
        <v>329</v>
      </c>
    </row>
    <row r="21" spans="1:3" ht="12.75">
      <c r="A21" s="156"/>
      <c r="B21" s="156"/>
      <c r="C21" s="156"/>
    </row>
    <row r="22" spans="1:3" ht="12.75">
      <c r="A22" s="156"/>
      <c r="B22" s="156"/>
      <c r="C22" s="156" t="s">
        <v>339</v>
      </c>
    </row>
    <row r="23" spans="1:3" ht="12.75">
      <c r="A23" s="156"/>
      <c r="B23" s="156"/>
      <c r="C23" s="156"/>
    </row>
    <row r="24" spans="1:3" ht="12.75">
      <c r="A24" s="156"/>
      <c r="B24" s="156"/>
      <c r="C24" s="156"/>
    </row>
    <row r="25" spans="1:3" ht="12.75">
      <c r="A25" s="156"/>
      <c r="B25" s="156"/>
      <c r="C25" s="156" t="s">
        <v>326</v>
      </c>
    </row>
    <row r="26" spans="1:3" ht="39">
      <c r="A26" s="156"/>
      <c r="B26" s="156"/>
      <c r="C26" s="157" t="s">
        <v>327</v>
      </c>
    </row>
    <row r="27" spans="1:3" ht="12.75">
      <c r="A27" s="156"/>
      <c r="B27" s="156"/>
      <c r="C27" s="156"/>
    </row>
    <row r="28" spans="1:3" ht="12.75">
      <c r="A28" s="156"/>
      <c r="B28" s="156"/>
      <c r="C28" s="187" t="s">
        <v>361</v>
      </c>
    </row>
    <row r="29" spans="1:3" ht="12.75">
      <c r="A29" s="156"/>
      <c r="B29" s="156"/>
      <c r="C29" s="156"/>
    </row>
    <row r="30" spans="1:3" ht="12.75">
      <c r="A30" s="156"/>
      <c r="B30" s="156"/>
      <c r="C30" s="188" t="s">
        <v>353</v>
      </c>
    </row>
    <row r="31" spans="1:3" ht="12.75">
      <c r="A31" s="156"/>
      <c r="B31" s="156"/>
      <c r="C31" s="156"/>
    </row>
    <row r="32" spans="1:3" ht="12.75">
      <c r="A32" s="156"/>
      <c r="B32" s="156"/>
      <c r="C32" s="156"/>
    </row>
    <row r="33" spans="1:3" ht="12.75">
      <c r="A33" s="156"/>
      <c r="B33" s="158" t="s">
        <v>45</v>
      </c>
      <c r="C33" s="156"/>
    </row>
    <row r="34" spans="1:3" ht="12.75">
      <c r="A34" s="156"/>
      <c r="B34" s="158">
        <v>2018</v>
      </c>
      <c r="C34" s="156"/>
    </row>
  </sheetData>
  <sheetProtection/>
  <mergeCells count="2">
    <mergeCell ref="A11:C11"/>
    <mergeCell ref="A13:C13"/>
  </mergeCells>
  <printOptions/>
  <pageMargins left="0.75" right="0.75" top="0.55" bottom="0.26" header="0.5" footer="0.18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0"/>
  <sheetViews>
    <sheetView zoomScalePageLayoutView="0" workbookViewId="0" topLeftCell="R1">
      <pane ySplit="16" topLeftCell="A290" activePane="bottomLeft" state="frozen"/>
      <selection pane="topLeft" activeCell="A1" sqref="A1"/>
      <selection pane="bottomLeft" activeCell="O292" sqref="O292"/>
    </sheetView>
  </sheetViews>
  <sheetFormatPr defaultColWidth="9.140625" defaultRowHeight="12.75"/>
  <cols>
    <col min="1" max="1" width="5.7109375" style="47" customWidth="1"/>
    <col min="2" max="2" width="35.7109375" style="8" customWidth="1"/>
    <col min="3" max="3" width="5.28125" style="47" customWidth="1"/>
    <col min="4" max="4" width="5.00390625" style="47" customWidth="1"/>
    <col min="5" max="7" width="7.7109375" style="8" customWidth="1"/>
    <col min="8" max="8" width="7.7109375" style="9" customWidth="1"/>
    <col min="9" max="9" width="5.28125" style="8" customWidth="1"/>
    <col min="10" max="12" width="7.7109375" style="8" customWidth="1"/>
    <col min="13" max="15" width="7.7109375" style="9" customWidth="1"/>
  </cols>
  <sheetData>
    <row r="1" spans="1:19" ht="12.75">
      <c r="A1" s="203" t="s">
        <v>32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116"/>
      <c r="Q1" s="116"/>
      <c r="R1" s="116"/>
      <c r="S1" s="116"/>
    </row>
    <row r="2" spans="1:19" ht="12.75">
      <c r="A2" s="203" t="s">
        <v>43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116"/>
      <c r="Q2" s="116"/>
      <c r="R2" s="116"/>
      <c r="S2" s="116"/>
    </row>
    <row r="3" spans="1:19" ht="12.75">
      <c r="A3" s="203" t="s">
        <v>15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116"/>
      <c r="Q3" s="116"/>
      <c r="R3" s="116"/>
      <c r="S3" s="116"/>
    </row>
    <row r="4" spans="1:15" ht="12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14" ht="12.75">
      <c r="A6"/>
      <c r="B6"/>
      <c r="C6"/>
      <c r="D6"/>
      <c r="E6"/>
      <c r="F6"/>
      <c r="G6"/>
      <c r="H6"/>
      <c r="I6"/>
      <c r="J6"/>
      <c r="K6"/>
      <c r="L6"/>
      <c r="M6" s="218" t="s">
        <v>35</v>
      </c>
      <c r="N6" s="219"/>
    </row>
    <row r="7" spans="1:14" ht="12.75">
      <c r="A7" s="203" t="s">
        <v>317</v>
      </c>
      <c r="B7" s="203"/>
      <c r="C7" s="203"/>
      <c r="D7" s="203"/>
      <c r="E7" s="203"/>
      <c r="F7" s="203"/>
      <c r="G7" s="203"/>
      <c r="H7" s="203"/>
      <c r="I7" s="203"/>
      <c r="J7"/>
      <c r="K7" t="s">
        <v>34</v>
      </c>
      <c r="L7"/>
      <c r="M7" s="218"/>
      <c r="N7" s="219"/>
    </row>
    <row r="8" spans="1:14" ht="12.75">
      <c r="A8"/>
      <c r="B8"/>
      <c r="C8"/>
      <c r="D8"/>
      <c r="E8"/>
      <c r="F8"/>
      <c r="G8"/>
      <c r="H8"/>
      <c r="I8"/>
      <c r="J8"/>
      <c r="K8"/>
      <c r="L8"/>
      <c r="M8" s="218"/>
      <c r="N8" s="219"/>
    </row>
    <row r="9" spans="1:15" ht="32.25" customHeight="1">
      <c r="A9" s="277" t="s">
        <v>354</v>
      </c>
      <c r="B9" s="278"/>
      <c r="C9" s="278"/>
      <c r="D9" s="278"/>
      <c r="E9" s="278"/>
      <c r="F9" s="278"/>
      <c r="G9" s="278"/>
      <c r="H9" s="278"/>
      <c r="I9" s="278"/>
      <c r="J9" s="7"/>
      <c r="K9" s="7"/>
      <c r="L9"/>
      <c r="M9"/>
      <c r="N9"/>
      <c r="O9"/>
    </row>
    <row r="10" spans="1:15" ht="12.7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2" spans="1:15" ht="12.75">
      <c r="A12" s="220" t="s">
        <v>16</v>
      </c>
      <c r="B12" s="220" t="s">
        <v>21</v>
      </c>
      <c r="C12" s="234" t="s">
        <v>91</v>
      </c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6"/>
    </row>
    <row r="13" spans="1:15" ht="12.75">
      <c r="A13" s="221"/>
      <c r="B13" s="221"/>
      <c r="C13" s="220" t="s">
        <v>105</v>
      </c>
      <c r="D13" s="220" t="s">
        <v>118</v>
      </c>
      <c r="E13" s="223" t="s">
        <v>22</v>
      </c>
      <c r="F13" s="313"/>
      <c r="G13" s="313"/>
      <c r="H13" s="224"/>
      <c r="I13" s="227" t="s">
        <v>323</v>
      </c>
      <c r="J13" s="228"/>
      <c r="K13" s="228"/>
      <c r="L13" s="228"/>
      <c r="M13" s="228"/>
      <c r="N13" s="228"/>
      <c r="O13" s="229"/>
    </row>
    <row r="14" spans="1:15" ht="21.75" customHeight="1">
      <c r="A14" s="221"/>
      <c r="B14" s="221"/>
      <c r="C14" s="221"/>
      <c r="D14" s="221"/>
      <c r="E14" s="225"/>
      <c r="F14" s="314"/>
      <c r="G14" s="314"/>
      <c r="H14" s="226"/>
      <c r="I14" s="227" t="s">
        <v>23</v>
      </c>
      <c r="J14" s="228"/>
      <c r="K14" s="228"/>
      <c r="L14" s="229"/>
      <c r="M14" s="303" t="s">
        <v>24</v>
      </c>
      <c r="N14" s="304"/>
      <c r="O14" s="305"/>
    </row>
    <row r="15" spans="1:15" ht="45" customHeight="1">
      <c r="A15" s="222"/>
      <c r="B15" s="222"/>
      <c r="C15" s="222"/>
      <c r="D15" s="222"/>
      <c r="E15" s="282" t="s">
        <v>321</v>
      </c>
      <c r="F15" s="279" t="s">
        <v>26</v>
      </c>
      <c r="G15" s="280"/>
      <c r="H15" s="281"/>
      <c r="I15" s="282" t="s">
        <v>28</v>
      </c>
      <c r="J15" s="284" t="s">
        <v>44</v>
      </c>
      <c r="K15" s="285"/>
      <c r="L15" s="286"/>
      <c r="M15" s="306"/>
      <c r="N15" s="307"/>
      <c r="O15" s="308"/>
    </row>
    <row r="16" spans="1:15" ht="30" customHeight="1">
      <c r="A16" s="39"/>
      <c r="B16" s="39"/>
      <c r="C16" s="39"/>
      <c r="D16" s="39"/>
      <c r="E16" s="283"/>
      <c r="F16" s="50" t="s">
        <v>37</v>
      </c>
      <c r="G16" s="50" t="s">
        <v>38</v>
      </c>
      <c r="H16" s="87" t="s">
        <v>39</v>
      </c>
      <c r="I16" s="283"/>
      <c r="J16" s="50" t="s">
        <v>37</v>
      </c>
      <c r="K16" s="50" t="s">
        <v>38</v>
      </c>
      <c r="L16" s="87" t="s">
        <v>39</v>
      </c>
      <c r="M16" s="50" t="s">
        <v>37</v>
      </c>
      <c r="N16" s="50" t="s">
        <v>38</v>
      </c>
      <c r="O16" s="87" t="s">
        <v>39</v>
      </c>
    </row>
    <row r="17" spans="1:15" ht="12.75">
      <c r="A17" s="39">
        <v>1</v>
      </c>
      <c r="B17" s="39">
        <v>2</v>
      </c>
      <c r="C17" s="39">
        <v>3</v>
      </c>
      <c r="D17" s="39">
        <v>4</v>
      </c>
      <c r="E17" s="6">
        <v>5</v>
      </c>
      <c r="F17" s="6">
        <v>6</v>
      </c>
      <c r="G17" s="6">
        <v>7</v>
      </c>
      <c r="H17" s="6">
        <v>8</v>
      </c>
      <c r="I17" s="6">
        <v>9</v>
      </c>
      <c r="J17" s="6">
        <v>10</v>
      </c>
      <c r="K17" s="6">
        <v>11</v>
      </c>
      <c r="L17" s="6">
        <v>12</v>
      </c>
      <c r="M17" s="6">
        <v>7</v>
      </c>
      <c r="N17" s="6">
        <v>7</v>
      </c>
      <c r="O17" s="6">
        <v>7</v>
      </c>
    </row>
    <row r="18" spans="1:15" ht="12.75">
      <c r="A18" s="62">
        <v>1</v>
      </c>
      <c r="B18" s="62" t="s">
        <v>104</v>
      </c>
      <c r="C18" s="40"/>
      <c r="D18" s="41"/>
      <c r="E18" s="30"/>
      <c r="F18" s="30"/>
      <c r="G18" s="30"/>
      <c r="H18" s="33"/>
      <c r="I18" s="33"/>
      <c r="J18" s="33"/>
      <c r="K18" s="33"/>
      <c r="L18" s="33"/>
      <c r="M18" s="32"/>
      <c r="N18" s="32"/>
      <c r="O18" s="32"/>
    </row>
    <row r="19" spans="1:15" ht="22.5">
      <c r="A19" s="301" t="s">
        <v>107</v>
      </c>
      <c r="B19" s="261" t="s">
        <v>53</v>
      </c>
      <c r="C19" s="48" t="s">
        <v>137</v>
      </c>
      <c r="D19" s="165">
        <f>Перечень!D12</f>
        <v>1</v>
      </c>
      <c r="E19" s="19" t="s">
        <v>31</v>
      </c>
      <c r="F19" s="167">
        <f>Перечень!F12</f>
        <v>0</v>
      </c>
      <c r="G19" s="20"/>
      <c r="H19" s="78">
        <f>G19-F19</f>
        <v>0</v>
      </c>
      <c r="I19" s="48" t="s">
        <v>137</v>
      </c>
      <c r="J19" s="169">
        <f>Перечень!H12</f>
        <v>0</v>
      </c>
      <c r="K19" s="94"/>
      <c r="L19" s="162">
        <f>K19-J19</f>
        <v>0</v>
      </c>
      <c r="M19" s="173">
        <f>Перечень!I12</f>
        <v>0</v>
      </c>
      <c r="N19" s="54"/>
      <c r="O19" s="78">
        <f aca="true" t="shared" si="0" ref="O19:O82">N19-M19</f>
        <v>0</v>
      </c>
    </row>
    <row r="20" spans="1:15" ht="24.75" customHeight="1">
      <c r="A20" s="302"/>
      <c r="B20" s="262"/>
      <c r="C20" s="48" t="s">
        <v>137</v>
      </c>
      <c r="D20" s="165">
        <f>Перечень!D13</f>
        <v>0</v>
      </c>
      <c r="E20" s="19" t="s">
        <v>117</v>
      </c>
      <c r="F20" s="167">
        <f>Перечень!F13</f>
        <v>0</v>
      </c>
      <c r="G20" s="20"/>
      <c r="H20" s="78">
        <f aca="true" t="shared" si="1" ref="H20:H83">G20-F20</f>
        <v>0</v>
      </c>
      <c r="I20" s="48" t="s">
        <v>137</v>
      </c>
      <c r="J20" s="169">
        <f>Перечень!H13</f>
        <v>0</v>
      </c>
      <c r="K20" s="94"/>
      <c r="L20" s="163">
        <f aca="true" t="shared" si="2" ref="L20:L83">K20-J20</f>
        <v>0</v>
      </c>
      <c r="M20" s="173">
        <f>Перечень!I13</f>
        <v>0</v>
      </c>
      <c r="N20" s="54"/>
      <c r="O20" s="78">
        <f t="shared" si="0"/>
        <v>0</v>
      </c>
    </row>
    <row r="21" spans="1:15" ht="22.5">
      <c r="A21" s="301" t="s">
        <v>108</v>
      </c>
      <c r="B21" s="261" t="s">
        <v>54</v>
      </c>
      <c r="C21" s="48" t="s">
        <v>137</v>
      </c>
      <c r="D21" s="165">
        <f>Перечень!D14</f>
        <v>0</v>
      </c>
      <c r="E21" s="19" t="s">
        <v>31</v>
      </c>
      <c r="F21" s="167">
        <f>Перечень!F14</f>
        <v>0</v>
      </c>
      <c r="G21" s="20"/>
      <c r="H21" s="78">
        <f t="shared" si="1"/>
        <v>0</v>
      </c>
      <c r="I21" s="48" t="s">
        <v>137</v>
      </c>
      <c r="J21" s="169">
        <f>Перечень!H14</f>
        <v>0</v>
      </c>
      <c r="K21" s="94"/>
      <c r="L21" s="163">
        <f t="shared" si="2"/>
        <v>0</v>
      </c>
      <c r="M21" s="173">
        <f>Перечень!I14</f>
        <v>0</v>
      </c>
      <c r="N21" s="54"/>
      <c r="O21" s="78">
        <f t="shared" si="0"/>
        <v>0</v>
      </c>
    </row>
    <row r="22" spans="1:15" ht="23.25" customHeight="1">
      <c r="A22" s="302"/>
      <c r="B22" s="262"/>
      <c r="C22" s="48" t="s">
        <v>137</v>
      </c>
      <c r="D22" s="165">
        <f>Перечень!D15</f>
        <v>0</v>
      </c>
      <c r="E22" s="19" t="s">
        <v>117</v>
      </c>
      <c r="F22" s="167">
        <f>Перечень!F15</f>
        <v>0</v>
      </c>
      <c r="G22" s="20"/>
      <c r="H22" s="78">
        <f t="shared" si="1"/>
        <v>0</v>
      </c>
      <c r="I22" s="48" t="s">
        <v>137</v>
      </c>
      <c r="J22" s="169">
        <f>Перечень!H15</f>
        <v>0</v>
      </c>
      <c r="K22" s="94"/>
      <c r="L22" s="163">
        <f t="shared" si="2"/>
        <v>0</v>
      </c>
      <c r="M22" s="173">
        <f>Перечень!I15</f>
        <v>0</v>
      </c>
      <c r="N22" s="54"/>
      <c r="O22" s="78">
        <f t="shared" si="0"/>
        <v>0</v>
      </c>
    </row>
    <row r="23" spans="1:15" ht="13.5" customHeight="1">
      <c r="A23" s="301" t="s">
        <v>109</v>
      </c>
      <c r="B23" s="261" t="s">
        <v>51</v>
      </c>
      <c r="C23" s="48" t="s">
        <v>138</v>
      </c>
      <c r="D23" s="165">
        <f>Перечень!D16</f>
        <v>1</v>
      </c>
      <c r="E23" s="19" t="s">
        <v>31</v>
      </c>
      <c r="F23" s="167">
        <f>Перечень!F16</f>
        <v>0</v>
      </c>
      <c r="G23" s="20"/>
      <c r="H23" s="78">
        <f t="shared" si="1"/>
        <v>0</v>
      </c>
      <c r="I23" s="48" t="s">
        <v>138</v>
      </c>
      <c r="J23" s="169">
        <f>Перечень!H16</f>
        <v>1</v>
      </c>
      <c r="K23" s="94"/>
      <c r="L23" s="163">
        <f t="shared" si="2"/>
        <v>-1</v>
      </c>
      <c r="M23" s="173">
        <f>Перечень!I16</f>
        <v>0</v>
      </c>
      <c r="N23" s="54"/>
      <c r="O23" s="78">
        <f t="shared" si="0"/>
        <v>0</v>
      </c>
    </row>
    <row r="24" spans="1:15" ht="12.75" customHeight="1">
      <c r="A24" s="302"/>
      <c r="B24" s="262"/>
      <c r="C24" s="48" t="s">
        <v>138</v>
      </c>
      <c r="D24" s="165">
        <f>Перечень!D17</f>
        <v>0</v>
      </c>
      <c r="E24" s="19" t="s">
        <v>117</v>
      </c>
      <c r="F24" s="167">
        <f>Перечень!F17</f>
        <v>0</v>
      </c>
      <c r="G24" s="20"/>
      <c r="H24" s="78">
        <f t="shared" si="1"/>
        <v>0</v>
      </c>
      <c r="I24" s="48" t="s">
        <v>138</v>
      </c>
      <c r="J24" s="169">
        <f>Перечень!H17</f>
        <v>0</v>
      </c>
      <c r="K24" s="94"/>
      <c r="L24" s="163">
        <f t="shared" si="2"/>
        <v>0</v>
      </c>
      <c r="M24" s="173">
        <f>Перечень!I17</f>
        <v>0</v>
      </c>
      <c r="N24" s="54"/>
      <c r="O24" s="78">
        <f t="shared" si="0"/>
        <v>0</v>
      </c>
    </row>
    <row r="25" spans="1:15" ht="22.5">
      <c r="A25" s="301" t="s">
        <v>110</v>
      </c>
      <c r="B25" s="261" t="s">
        <v>52</v>
      </c>
      <c r="C25" s="48" t="s">
        <v>138</v>
      </c>
      <c r="D25" s="165">
        <f>Перечень!D18</f>
        <v>1</v>
      </c>
      <c r="E25" s="19" t="s">
        <v>31</v>
      </c>
      <c r="F25" s="167">
        <f>Перечень!F18</f>
        <v>0</v>
      </c>
      <c r="G25" s="20"/>
      <c r="H25" s="78">
        <f t="shared" si="1"/>
        <v>0</v>
      </c>
      <c r="I25" s="48" t="s">
        <v>138</v>
      </c>
      <c r="J25" s="169">
        <f>Перечень!H18</f>
        <v>1</v>
      </c>
      <c r="K25" s="94"/>
      <c r="L25" s="163">
        <f t="shared" si="2"/>
        <v>-1</v>
      </c>
      <c r="M25" s="173">
        <f>Перечень!I18</f>
        <v>0</v>
      </c>
      <c r="N25" s="54"/>
      <c r="O25" s="78">
        <f t="shared" si="0"/>
        <v>0</v>
      </c>
    </row>
    <row r="26" spans="1:15" ht="12" customHeight="1">
      <c r="A26" s="302"/>
      <c r="B26" s="262"/>
      <c r="C26" s="48" t="s">
        <v>138</v>
      </c>
      <c r="D26" s="165">
        <f>Перечень!D19</f>
        <v>0</v>
      </c>
      <c r="E26" s="19" t="s">
        <v>117</v>
      </c>
      <c r="F26" s="167">
        <f>Перечень!F19</f>
        <v>0</v>
      </c>
      <c r="G26" s="20"/>
      <c r="H26" s="78">
        <f t="shared" si="1"/>
        <v>0</v>
      </c>
      <c r="I26" s="48" t="s">
        <v>138</v>
      </c>
      <c r="J26" s="169">
        <f>Перечень!H19</f>
        <v>0</v>
      </c>
      <c r="K26" s="94"/>
      <c r="L26" s="163">
        <f t="shared" si="2"/>
        <v>0</v>
      </c>
      <c r="M26" s="173">
        <f>Перечень!I19</f>
        <v>0</v>
      </c>
      <c r="N26" s="54"/>
      <c r="O26" s="78">
        <f t="shared" si="0"/>
        <v>0</v>
      </c>
    </row>
    <row r="27" spans="1:15" ht="22.5">
      <c r="A27" s="301" t="s">
        <v>111</v>
      </c>
      <c r="B27" s="261" t="s">
        <v>106</v>
      </c>
      <c r="C27" s="48" t="s">
        <v>138</v>
      </c>
      <c r="D27" s="165">
        <f>Перечень!D20</f>
        <v>1</v>
      </c>
      <c r="E27" s="19" t="s">
        <v>31</v>
      </c>
      <c r="F27" s="167">
        <f>Перечень!F20</f>
        <v>0</v>
      </c>
      <c r="G27" s="20"/>
      <c r="H27" s="78">
        <f t="shared" si="1"/>
        <v>0</v>
      </c>
      <c r="I27" s="48" t="s">
        <v>138</v>
      </c>
      <c r="J27" s="169">
        <f>Перечень!H20</f>
        <v>1</v>
      </c>
      <c r="K27" s="94"/>
      <c r="L27" s="163">
        <f t="shared" si="2"/>
        <v>-1</v>
      </c>
      <c r="M27" s="173">
        <f>Перечень!I20</f>
        <v>0</v>
      </c>
      <c r="N27" s="54"/>
      <c r="O27" s="78">
        <f t="shared" si="0"/>
        <v>0</v>
      </c>
    </row>
    <row r="28" spans="1:15" ht="25.5" customHeight="1">
      <c r="A28" s="302"/>
      <c r="B28" s="262"/>
      <c r="C28" s="48" t="s">
        <v>138</v>
      </c>
      <c r="D28" s="165">
        <f>Перечень!D21</f>
        <v>0</v>
      </c>
      <c r="E28" s="19" t="s">
        <v>117</v>
      </c>
      <c r="F28" s="167">
        <f>Перечень!F21</f>
        <v>0</v>
      </c>
      <c r="G28" s="20"/>
      <c r="H28" s="78">
        <f t="shared" si="1"/>
        <v>0</v>
      </c>
      <c r="I28" s="48" t="s">
        <v>138</v>
      </c>
      <c r="J28" s="169">
        <f>Перечень!H21</f>
        <v>0</v>
      </c>
      <c r="K28" s="94"/>
      <c r="L28" s="163">
        <f t="shared" si="2"/>
        <v>0</v>
      </c>
      <c r="M28" s="173">
        <f>Перечень!I21</f>
        <v>0</v>
      </c>
      <c r="N28" s="54"/>
      <c r="O28" s="78">
        <f t="shared" si="0"/>
        <v>0</v>
      </c>
    </row>
    <row r="29" spans="1:15" ht="22.5">
      <c r="A29" s="301" t="s">
        <v>112</v>
      </c>
      <c r="B29" s="261" t="s">
        <v>55</v>
      </c>
      <c r="C29" s="48" t="s">
        <v>138</v>
      </c>
      <c r="D29" s="165">
        <f>Перечень!D22</f>
        <v>1</v>
      </c>
      <c r="E29" s="19" t="s">
        <v>31</v>
      </c>
      <c r="F29" s="167">
        <f>Перечень!F22</f>
        <v>0</v>
      </c>
      <c r="G29" s="20"/>
      <c r="H29" s="78">
        <f t="shared" si="1"/>
        <v>0</v>
      </c>
      <c r="I29" s="48" t="s">
        <v>138</v>
      </c>
      <c r="J29" s="169">
        <f>Перечень!H22</f>
        <v>1</v>
      </c>
      <c r="K29" s="94"/>
      <c r="L29" s="163">
        <f t="shared" si="2"/>
        <v>-1</v>
      </c>
      <c r="M29" s="173">
        <f>Перечень!I22</f>
        <v>0</v>
      </c>
      <c r="N29" s="54"/>
      <c r="O29" s="78">
        <f t="shared" si="0"/>
        <v>0</v>
      </c>
    </row>
    <row r="30" spans="1:15" ht="24.75" customHeight="1">
      <c r="A30" s="302"/>
      <c r="B30" s="262"/>
      <c r="C30" s="48" t="s">
        <v>138</v>
      </c>
      <c r="D30" s="165">
        <f>Перечень!D23</f>
        <v>0</v>
      </c>
      <c r="E30" s="19" t="s">
        <v>117</v>
      </c>
      <c r="F30" s="167">
        <f>Перечень!F23</f>
        <v>0</v>
      </c>
      <c r="G30" s="20"/>
      <c r="H30" s="78">
        <f t="shared" si="1"/>
        <v>0</v>
      </c>
      <c r="I30" s="48" t="s">
        <v>138</v>
      </c>
      <c r="J30" s="169">
        <f>Перечень!H23</f>
        <v>0</v>
      </c>
      <c r="K30" s="94"/>
      <c r="L30" s="163">
        <f t="shared" si="2"/>
        <v>0</v>
      </c>
      <c r="M30" s="173">
        <f>Перечень!I23</f>
        <v>0</v>
      </c>
      <c r="N30" s="54"/>
      <c r="O30" s="78">
        <f t="shared" si="0"/>
        <v>0</v>
      </c>
    </row>
    <row r="31" spans="1:15" ht="22.5">
      <c r="A31" s="301" t="s">
        <v>113</v>
      </c>
      <c r="B31" s="261" t="s">
        <v>224</v>
      </c>
      <c r="C31" s="48" t="s">
        <v>139</v>
      </c>
      <c r="D31" s="165">
        <f>Перечень!D24</f>
        <v>0</v>
      </c>
      <c r="E31" s="19" t="s">
        <v>31</v>
      </c>
      <c r="F31" s="167">
        <f>Перечень!F24</f>
        <v>0</v>
      </c>
      <c r="G31" s="20"/>
      <c r="H31" s="78">
        <f t="shared" si="1"/>
        <v>0</v>
      </c>
      <c r="I31" s="48" t="s">
        <v>139</v>
      </c>
      <c r="J31" s="169">
        <f>Перечень!H24</f>
        <v>0</v>
      </c>
      <c r="K31" s="94"/>
      <c r="L31" s="163">
        <f t="shared" si="2"/>
        <v>0</v>
      </c>
      <c r="M31" s="173">
        <f>Перечень!I24</f>
        <v>0</v>
      </c>
      <c r="N31" s="54"/>
      <c r="O31" s="78">
        <f t="shared" si="0"/>
        <v>0</v>
      </c>
    </row>
    <row r="32" spans="1:15" ht="45">
      <c r="A32" s="302"/>
      <c r="B32" s="262"/>
      <c r="C32" s="48" t="s">
        <v>139</v>
      </c>
      <c r="D32" s="165">
        <f>Перечень!D25</f>
        <v>0</v>
      </c>
      <c r="E32" s="19" t="s">
        <v>117</v>
      </c>
      <c r="F32" s="167">
        <f>Перечень!F25</f>
        <v>0</v>
      </c>
      <c r="G32" s="20"/>
      <c r="H32" s="78">
        <f t="shared" si="1"/>
        <v>0</v>
      </c>
      <c r="I32" s="48" t="s">
        <v>139</v>
      </c>
      <c r="J32" s="169">
        <f>Перечень!H25</f>
        <v>0</v>
      </c>
      <c r="K32" s="94"/>
      <c r="L32" s="163">
        <f t="shared" si="2"/>
        <v>0</v>
      </c>
      <c r="M32" s="173">
        <f>Перечень!I25</f>
        <v>0</v>
      </c>
      <c r="N32" s="54"/>
      <c r="O32" s="78">
        <f t="shared" si="0"/>
        <v>0</v>
      </c>
    </row>
    <row r="33" spans="1:15" ht="14.25" customHeight="1">
      <c r="A33" s="301" t="s">
        <v>114</v>
      </c>
      <c r="B33" s="245" t="s">
        <v>251</v>
      </c>
      <c r="C33" s="48" t="s">
        <v>138</v>
      </c>
      <c r="D33" s="165">
        <f>Перечень!D26</f>
        <v>0</v>
      </c>
      <c r="E33" s="19" t="s">
        <v>31</v>
      </c>
      <c r="F33" s="167">
        <f>Перечень!F26</f>
        <v>0</v>
      </c>
      <c r="G33" s="20"/>
      <c r="H33" s="78">
        <f t="shared" si="1"/>
        <v>0</v>
      </c>
      <c r="I33" s="48" t="s">
        <v>138</v>
      </c>
      <c r="J33" s="169">
        <f>Перечень!H26</f>
        <v>0</v>
      </c>
      <c r="K33" s="94"/>
      <c r="L33" s="163">
        <f t="shared" si="2"/>
        <v>0</v>
      </c>
      <c r="M33" s="173">
        <f>Перечень!I26</f>
        <v>0</v>
      </c>
      <c r="N33" s="54"/>
      <c r="O33" s="78">
        <f t="shared" si="0"/>
        <v>0</v>
      </c>
    </row>
    <row r="34" spans="1:15" ht="14.25" customHeight="1">
      <c r="A34" s="302"/>
      <c r="B34" s="246"/>
      <c r="C34" s="48" t="s">
        <v>138</v>
      </c>
      <c r="D34" s="165">
        <f>Перечень!D27</f>
        <v>0</v>
      </c>
      <c r="E34" s="19" t="s">
        <v>117</v>
      </c>
      <c r="F34" s="167">
        <f>Перечень!F27</f>
        <v>0</v>
      </c>
      <c r="G34" s="20"/>
      <c r="H34" s="78">
        <f t="shared" si="1"/>
        <v>0</v>
      </c>
      <c r="I34" s="48" t="s">
        <v>138</v>
      </c>
      <c r="J34" s="169">
        <f>Перечень!H27</f>
        <v>0</v>
      </c>
      <c r="K34" s="94"/>
      <c r="L34" s="163">
        <f t="shared" si="2"/>
        <v>0</v>
      </c>
      <c r="M34" s="173">
        <f>Перечень!I27</f>
        <v>0</v>
      </c>
      <c r="N34" s="54"/>
      <c r="O34" s="78">
        <f t="shared" si="0"/>
        <v>0</v>
      </c>
    </row>
    <row r="35" spans="1:15" ht="22.5">
      <c r="A35" s="301" t="s">
        <v>115</v>
      </c>
      <c r="B35" s="245" t="s">
        <v>252</v>
      </c>
      <c r="C35" s="48" t="s">
        <v>138</v>
      </c>
      <c r="D35" s="165">
        <f>Перечень!D28</f>
        <v>1</v>
      </c>
      <c r="E35" s="19" t="s">
        <v>31</v>
      </c>
      <c r="F35" s="167">
        <f>Перечень!F28</f>
        <v>0</v>
      </c>
      <c r="G35" s="20"/>
      <c r="H35" s="78">
        <f t="shared" si="1"/>
        <v>0</v>
      </c>
      <c r="I35" s="48" t="s">
        <v>138</v>
      </c>
      <c r="J35" s="169">
        <f>Перечень!H28</f>
        <v>1</v>
      </c>
      <c r="K35" s="94">
        <v>1</v>
      </c>
      <c r="L35" s="163">
        <f t="shared" si="2"/>
        <v>0</v>
      </c>
      <c r="M35" s="173">
        <f>Перечень!I28</f>
        <v>0</v>
      </c>
      <c r="N35" s="54">
        <v>0</v>
      </c>
      <c r="O35" s="78">
        <f t="shared" si="0"/>
        <v>0</v>
      </c>
    </row>
    <row r="36" spans="1:15" ht="14.25" customHeight="1">
      <c r="A36" s="302"/>
      <c r="B36" s="246"/>
      <c r="C36" s="48" t="s">
        <v>138</v>
      </c>
      <c r="D36" s="165">
        <f>Перечень!D29</f>
        <v>0</v>
      </c>
      <c r="E36" s="19" t="s">
        <v>117</v>
      </c>
      <c r="F36" s="167">
        <f>Перечень!F29</f>
        <v>0</v>
      </c>
      <c r="G36" s="20"/>
      <c r="H36" s="78">
        <f t="shared" si="1"/>
        <v>0</v>
      </c>
      <c r="I36" s="48" t="s">
        <v>138</v>
      </c>
      <c r="J36" s="169">
        <f>Перечень!H29</f>
        <v>0</v>
      </c>
      <c r="K36" s="94"/>
      <c r="L36" s="163">
        <f t="shared" si="2"/>
        <v>0</v>
      </c>
      <c r="M36" s="173">
        <f>Перечень!I29</f>
        <v>0</v>
      </c>
      <c r="N36" s="54"/>
      <c r="O36" s="78">
        <f t="shared" si="0"/>
        <v>0</v>
      </c>
    </row>
    <row r="37" spans="1:15" ht="22.5">
      <c r="A37" s="301" t="s">
        <v>116</v>
      </c>
      <c r="B37" s="245" t="s">
        <v>255</v>
      </c>
      <c r="C37" s="48" t="s">
        <v>138</v>
      </c>
      <c r="D37" s="165">
        <f>Перечень!D30</f>
        <v>0</v>
      </c>
      <c r="E37" s="19" t="s">
        <v>31</v>
      </c>
      <c r="F37" s="167">
        <f>Перечень!F30</f>
        <v>0</v>
      </c>
      <c r="G37" s="20"/>
      <c r="H37" s="78">
        <f t="shared" si="1"/>
        <v>0</v>
      </c>
      <c r="I37" s="48" t="s">
        <v>138</v>
      </c>
      <c r="J37" s="169">
        <f>Перечень!H30</f>
        <v>0</v>
      </c>
      <c r="K37" s="94"/>
      <c r="L37" s="163">
        <f t="shared" si="2"/>
        <v>0</v>
      </c>
      <c r="M37" s="173">
        <f>Перечень!I30</f>
        <v>0</v>
      </c>
      <c r="N37" s="54"/>
      <c r="O37" s="78">
        <f t="shared" si="0"/>
        <v>0</v>
      </c>
    </row>
    <row r="38" spans="1:15" ht="36" customHeight="1">
      <c r="A38" s="302"/>
      <c r="B38" s="246"/>
      <c r="C38" s="48" t="s">
        <v>138</v>
      </c>
      <c r="D38" s="165">
        <f>Перечень!D31</f>
        <v>0</v>
      </c>
      <c r="E38" s="19" t="s">
        <v>117</v>
      </c>
      <c r="F38" s="167">
        <f>Перечень!F31</f>
        <v>0</v>
      </c>
      <c r="G38" s="20"/>
      <c r="H38" s="78">
        <f t="shared" si="1"/>
        <v>0</v>
      </c>
      <c r="I38" s="48" t="s">
        <v>138</v>
      </c>
      <c r="J38" s="169">
        <f>Перечень!H31</f>
        <v>0</v>
      </c>
      <c r="K38" s="94"/>
      <c r="L38" s="163">
        <f t="shared" si="2"/>
        <v>0</v>
      </c>
      <c r="M38" s="173">
        <f>Перечень!I31</f>
        <v>0</v>
      </c>
      <c r="N38" s="54"/>
      <c r="O38" s="78">
        <f t="shared" si="0"/>
        <v>0</v>
      </c>
    </row>
    <row r="39" spans="1:15" ht="22.5">
      <c r="A39" s="301" t="s">
        <v>260</v>
      </c>
      <c r="B39" s="245" t="s">
        <v>254</v>
      </c>
      <c r="C39" s="48" t="s">
        <v>138</v>
      </c>
      <c r="D39" s="165">
        <f>Перечень!D32</f>
        <v>0</v>
      </c>
      <c r="E39" s="19" t="s">
        <v>31</v>
      </c>
      <c r="F39" s="167">
        <f>Перечень!F32</f>
        <v>0</v>
      </c>
      <c r="G39" s="20"/>
      <c r="H39" s="78">
        <f t="shared" si="1"/>
        <v>0</v>
      </c>
      <c r="I39" s="48" t="s">
        <v>138</v>
      </c>
      <c r="J39" s="169">
        <f>Перечень!H32</f>
        <v>0</v>
      </c>
      <c r="K39" s="94"/>
      <c r="L39" s="163">
        <f t="shared" si="2"/>
        <v>0</v>
      </c>
      <c r="M39" s="173">
        <f>Перечень!I32</f>
        <v>0</v>
      </c>
      <c r="N39" s="54"/>
      <c r="O39" s="78">
        <f t="shared" si="0"/>
        <v>0</v>
      </c>
    </row>
    <row r="40" spans="1:15" ht="39.75" customHeight="1">
      <c r="A40" s="302"/>
      <c r="B40" s="246"/>
      <c r="C40" s="48" t="s">
        <v>138</v>
      </c>
      <c r="D40" s="165">
        <f>Перечень!D33</f>
        <v>0</v>
      </c>
      <c r="E40" s="19" t="s">
        <v>117</v>
      </c>
      <c r="F40" s="167">
        <f>Перечень!F33</f>
        <v>0</v>
      </c>
      <c r="G40" s="20"/>
      <c r="H40" s="78">
        <f t="shared" si="1"/>
        <v>0</v>
      </c>
      <c r="I40" s="48" t="s">
        <v>138</v>
      </c>
      <c r="J40" s="169">
        <f>Перечень!H33</f>
        <v>0</v>
      </c>
      <c r="K40" s="94"/>
      <c r="L40" s="163">
        <f t="shared" si="2"/>
        <v>0</v>
      </c>
      <c r="M40" s="173">
        <f>Перечень!I33</f>
        <v>0</v>
      </c>
      <c r="N40" s="54"/>
      <c r="O40" s="78">
        <f t="shared" si="0"/>
        <v>0</v>
      </c>
    </row>
    <row r="41" spans="1:15" ht="22.5">
      <c r="A41" s="301" t="s">
        <v>261</v>
      </c>
      <c r="B41" s="245" t="s">
        <v>256</v>
      </c>
      <c r="C41" s="48" t="s">
        <v>138</v>
      </c>
      <c r="D41" s="165">
        <f>Перечень!D34</f>
        <v>0</v>
      </c>
      <c r="E41" s="19" t="s">
        <v>31</v>
      </c>
      <c r="F41" s="167">
        <f>Перечень!F34</f>
        <v>0</v>
      </c>
      <c r="G41" s="20"/>
      <c r="H41" s="78">
        <f t="shared" si="1"/>
        <v>0</v>
      </c>
      <c r="I41" s="48" t="s">
        <v>138</v>
      </c>
      <c r="J41" s="169">
        <f>Перечень!H34</f>
        <v>0</v>
      </c>
      <c r="K41" s="94"/>
      <c r="L41" s="163">
        <f t="shared" si="2"/>
        <v>0</v>
      </c>
      <c r="M41" s="173">
        <f>Перечень!I34</f>
        <v>0</v>
      </c>
      <c r="N41" s="54"/>
      <c r="O41" s="78">
        <f t="shared" si="0"/>
        <v>0</v>
      </c>
    </row>
    <row r="42" spans="1:15" ht="36.75" customHeight="1">
      <c r="A42" s="302"/>
      <c r="B42" s="246"/>
      <c r="C42" s="48" t="s">
        <v>138</v>
      </c>
      <c r="D42" s="165">
        <f>Перечень!D35</f>
        <v>0</v>
      </c>
      <c r="E42" s="19" t="s">
        <v>117</v>
      </c>
      <c r="F42" s="167">
        <f>Перечень!F35</f>
        <v>0</v>
      </c>
      <c r="G42" s="20"/>
      <c r="H42" s="78">
        <f t="shared" si="1"/>
        <v>0</v>
      </c>
      <c r="I42" s="48" t="s">
        <v>138</v>
      </c>
      <c r="J42" s="169">
        <f>Перечень!H35</f>
        <v>0</v>
      </c>
      <c r="K42" s="94"/>
      <c r="L42" s="163">
        <f t="shared" si="2"/>
        <v>0</v>
      </c>
      <c r="M42" s="173">
        <f>Перечень!I35</f>
        <v>0</v>
      </c>
      <c r="N42" s="54"/>
      <c r="O42" s="78">
        <f t="shared" si="0"/>
        <v>0</v>
      </c>
    </row>
    <row r="43" spans="1:15" ht="22.5">
      <c r="A43" s="301" t="s">
        <v>262</v>
      </c>
      <c r="B43" s="245" t="s">
        <v>275</v>
      </c>
      <c r="C43" s="48" t="s">
        <v>138</v>
      </c>
      <c r="D43" s="165">
        <f>Перечень!D36</f>
        <v>0</v>
      </c>
      <c r="E43" s="19" t="s">
        <v>31</v>
      </c>
      <c r="F43" s="167">
        <f>Перечень!F36</f>
        <v>0</v>
      </c>
      <c r="G43" s="20"/>
      <c r="H43" s="78">
        <f t="shared" si="1"/>
        <v>0</v>
      </c>
      <c r="I43" s="48" t="s">
        <v>138</v>
      </c>
      <c r="J43" s="169">
        <f>Перечень!H36</f>
        <v>0</v>
      </c>
      <c r="K43" s="94"/>
      <c r="L43" s="163">
        <f t="shared" si="2"/>
        <v>0</v>
      </c>
      <c r="M43" s="173">
        <f>Перечень!I36</f>
        <v>0</v>
      </c>
      <c r="N43" s="54"/>
      <c r="O43" s="78">
        <f t="shared" si="0"/>
        <v>0</v>
      </c>
    </row>
    <row r="44" spans="1:15" ht="14.25" customHeight="1">
      <c r="A44" s="302"/>
      <c r="B44" s="246"/>
      <c r="C44" s="48" t="s">
        <v>138</v>
      </c>
      <c r="D44" s="165">
        <f>Перечень!D37</f>
        <v>0</v>
      </c>
      <c r="E44" s="19" t="s">
        <v>117</v>
      </c>
      <c r="F44" s="167">
        <f>Перечень!F37</f>
        <v>0</v>
      </c>
      <c r="G44" s="20"/>
      <c r="H44" s="78">
        <f t="shared" si="1"/>
        <v>0</v>
      </c>
      <c r="I44" s="48" t="s">
        <v>138</v>
      </c>
      <c r="J44" s="169">
        <f>Перечень!H37</f>
        <v>0</v>
      </c>
      <c r="K44" s="94"/>
      <c r="L44" s="163">
        <f t="shared" si="2"/>
        <v>0</v>
      </c>
      <c r="M44" s="173">
        <f>Перечень!I37</f>
        <v>0</v>
      </c>
      <c r="N44" s="54"/>
      <c r="O44" s="78">
        <f t="shared" si="0"/>
        <v>0</v>
      </c>
    </row>
    <row r="45" spans="1:15" ht="22.5">
      <c r="A45" s="301" t="s">
        <v>263</v>
      </c>
      <c r="B45" s="245" t="s">
        <v>284</v>
      </c>
      <c r="C45" s="48" t="s">
        <v>138</v>
      </c>
      <c r="D45" s="165">
        <f>Перечень!D38</f>
        <v>0</v>
      </c>
      <c r="E45" s="19" t="s">
        <v>31</v>
      </c>
      <c r="F45" s="167">
        <f>Перечень!F38</f>
        <v>0</v>
      </c>
      <c r="G45" s="20"/>
      <c r="H45" s="78">
        <f t="shared" si="1"/>
        <v>0</v>
      </c>
      <c r="I45" s="48" t="s">
        <v>138</v>
      </c>
      <c r="J45" s="169">
        <f>Перечень!H38</f>
        <v>0</v>
      </c>
      <c r="K45" s="94"/>
      <c r="L45" s="163">
        <f t="shared" si="2"/>
        <v>0</v>
      </c>
      <c r="M45" s="173">
        <f>Перечень!I38</f>
        <v>0</v>
      </c>
      <c r="N45" s="54"/>
      <c r="O45" s="78">
        <f t="shared" si="0"/>
        <v>0</v>
      </c>
    </row>
    <row r="46" spans="1:15" ht="45">
      <c r="A46" s="302"/>
      <c r="B46" s="246"/>
      <c r="C46" s="48" t="s">
        <v>138</v>
      </c>
      <c r="D46" s="165">
        <f>Перечень!D39</f>
        <v>0</v>
      </c>
      <c r="E46" s="19" t="s">
        <v>117</v>
      </c>
      <c r="F46" s="167">
        <f>Перечень!F39</f>
        <v>0</v>
      </c>
      <c r="G46" s="20"/>
      <c r="H46" s="78">
        <f t="shared" si="1"/>
        <v>0</v>
      </c>
      <c r="I46" s="48" t="s">
        <v>138</v>
      </c>
      <c r="J46" s="169">
        <f>Перечень!H39</f>
        <v>0</v>
      </c>
      <c r="K46" s="94"/>
      <c r="L46" s="163">
        <f t="shared" si="2"/>
        <v>0</v>
      </c>
      <c r="M46" s="173">
        <f>Перечень!I39</f>
        <v>0</v>
      </c>
      <c r="N46" s="54"/>
      <c r="O46" s="78">
        <f t="shared" si="0"/>
        <v>0</v>
      </c>
    </row>
    <row r="47" spans="1:15" ht="12.75" customHeight="1">
      <c r="A47" s="301" t="s">
        <v>264</v>
      </c>
      <c r="B47" s="245" t="s">
        <v>276</v>
      </c>
      <c r="C47" s="48" t="s">
        <v>138</v>
      </c>
      <c r="D47" s="165">
        <f>Перечень!D40</f>
        <v>0</v>
      </c>
      <c r="E47" s="19" t="s">
        <v>31</v>
      </c>
      <c r="F47" s="167">
        <f>Перечень!F40</f>
        <v>0</v>
      </c>
      <c r="G47" s="20"/>
      <c r="H47" s="78">
        <f t="shared" si="1"/>
        <v>0</v>
      </c>
      <c r="I47" s="48" t="s">
        <v>138</v>
      </c>
      <c r="J47" s="169">
        <f>Перечень!H40</f>
        <v>0</v>
      </c>
      <c r="K47" s="94"/>
      <c r="L47" s="163">
        <f t="shared" si="2"/>
        <v>0</v>
      </c>
      <c r="M47" s="173">
        <f>Перечень!I40</f>
        <v>0</v>
      </c>
      <c r="N47" s="54"/>
      <c r="O47" s="78">
        <f t="shared" si="0"/>
        <v>0</v>
      </c>
    </row>
    <row r="48" spans="1:15" ht="14.25" customHeight="1">
      <c r="A48" s="302"/>
      <c r="B48" s="246"/>
      <c r="C48" s="48" t="s">
        <v>138</v>
      </c>
      <c r="D48" s="165">
        <f>Перечень!D41</f>
        <v>0</v>
      </c>
      <c r="E48" s="19" t="s">
        <v>117</v>
      </c>
      <c r="F48" s="167">
        <f>Перечень!F41</f>
        <v>0</v>
      </c>
      <c r="G48" s="20"/>
      <c r="H48" s="78">
        <f t="shared" si="1"/>
        <v>0</v>
      </c>
      <c r="I48" s="48" t="s">
        <v>138</v>
      </c>
      <c r="J48" s="169">
        <f>Перечень!H41</f>
        <v>0</v>
      </c>
      <c r="K48" s="94"/>
      <c r="L48" s="163">
        <f t="shared" si="2"/>
        <v>0</v>
      </c>
      <c r="M48" s="173">
        <f>Перечень!I41</f>
        <v>0</v>
      </c>
      <c r="N48" s="54"/>
      <c r="O48" s="78">
        <f t="shared" si="0"/>
        <v>0</v>
      </c>
    </row>
    <row r="49" spans="1:15" ht="22.5">
      <c r="A49" s="301" t="s">
        <v>265</v>
      </c>
      <c r="B49" s="245" t="s">
        <v>257</v>
      </c>
      <c r="C49" s="48" t="s">
        <v>138</v>
      </c>
      <c r="D49" s="165">
        <f>Перечень!D42</f>
        <v>0</v>
      </c>
      <c r="E49" s="19" t="s">
        <v>31</v>
      </c>
      <c r="F49" s="167">
        <f>Перечень!F42</f>
        <v>0</v>
      </c>
      <c r="G49" s="20"/>
      <c r="H49" s="78">
        <f t="shared" si="1"/>
        <v>0</v>
      </c>
      <c r="I49" s="48" t="s">
        <v>138</v>
      </c>
      <c r="J49" s="169">
        <f>Перечень!H42</f>
        <v>0</v>
      </c>
      <c r="K49" s="94"/>
      <c r="L49" s="163">
        <f t="shared" si="2"/>
        <v>0</v>
      </c>
      <c r="M49" s="173">
        <f>Перечень!I42</f>
        <v>0</v>
      </c>
      <c r="N49" s="54"/>
      <c r="O49" s="78">
        <f t="shared" si="0"/>
        <v>0</v>
      </c>
    </row>
    <row r="50" spans="1:15" ht="12.75" customHeight="1">
      <c r="A50" s="302"/>
      <c r="B50" s="246"/>
      <c r="C50" s="48" t="s">
        <v>138</v>
      </c>
      <c r="D50" s="165">
        <f>Перечень!D43</f>
        <v>0</v>
      </c>
      <c r="E50" s="19" t="s">
        <v>117</v>
      </c>
      <c r="F50" s="167">
        <f>Перечень!F43</f>
        <v>0</v>
      </c>
      <c r="G50" s="20"/>
      <c r="H50" s="78">
        <f t="shared" si="1"/>
        <v>0</v>
      </c>
      <c r="I50" s="48" t="s">
        <v>138</v>
      </c>
      <c r="J50" s="169">
        <f>Перечень!H43</f>
        <v>0</v>
      </c>
      <c r="K50" s="94"/>
      <c r="L50" s="163">
        <f t="shared" si="2"/>
        <v>0</v>
      </c>
      <c r="M50" s="173">
        <f>Перечень!I43</f>
        <v>0</v>
      </c>
      <c r="N50" s="54"/>
      <c r="O50" s="78">
        <f t="shared" si="0"/>
        <v>0</v>
      </c>
    </row>
    <row r="51" spans="1:15" ht="15" customHeight="1">
      <c r="A51" s="301" t="s">
        <v>266</v>
      </c>
      <c r="B51" s="245" t="s">
        <v>259</v>
      </c>
      <c r="C51" s="48" t="s">
        <v>138</v>
      </c>
      <c r="D51" s="165">
        <f>Перечень!D44</f>
        <v>0</v>
      </c>
      <c r="E51" s="19" t="s">
        <v>31</v>
      </c>
      <c r="F51" s="167">
        <f>Перечень!F44</f>
        <v>0</v>
      </c>
      <c r="G51" s="20"/>
      <c r="H51" s="78">
        <f t="shared" si="1"/>
        <v>0</v>
      </c>
      <c r="I51" s="48" t="s">
        <v>138</v>
      </c>
      <c r="J51" s="169">
        <f>Перечень!H44</f>
        <v>0</v>
      </c>
      <c r="K51" s="94"/>
      <c r="L51" s="163">
        <f t="shared" si="2"/>
        <v>0</v>
      </c>
      <c r="M51" s="173">
        <f>Перечень!I44</f>
        <v>0</v>
      </c>
      <c r="N51" s="54"/>
      <c r="O51" s="78">
        <f t="shared" si="0"/>
        <v>0</v>
      </c>
    </row>
    <row r="52" spans="1:15" ht="15" customHeight="1">
      <c r="A52" s="302"/>
      <c r="B52" s="246"/>
      <c r="C52" s="48" t="s">
        <v>138</v>
      </c>
      <c r="D52" s="165">
        <f>Перечень!D45</f>
        <v>0</v>
      </c>
      <c r="E52" s="19" t="s">
        <v>117</v>
      </c>
      <c r="F52" s="167">
        <f>Перечень!F45</f>
        <v>0</v>
      </c>
      <c r="G52" s="20"/>
      <c r="H52" s="78">
        <f t="shared" si="1"/>
        <v>0</v>
      </c>
      <c r="I52" s="48" t="s">
        <v>138</v>
      </c>
      <c r="J52" s="169">
        <f>Перечень!H45</f>
        <v>0</v>
      </c>
      <c r="K52" s="94"/>
      <c r="L52" s="163">
        <f t="shared" si="2"/>
        <v>0</v>
      </c>
      <c r="M52" s="173">
        <f>Перечень!I45</f>
        <v>0</v>
      </c>
      <c r="N52" s="54"/>
      <c r="O52" s="78">
        <f t="shared" si="0"/>
        <v>0</v>
      </c>
    </row>
    <row r="53" spans="1:15" ht="22.5">
      <c r="A53" s="301" t="s">
        <v>277</v>
      </c>
      <c r="B53" s="245" t="s">
        <v>258</v>
      </c>
      <c r="C53" s="48" t="s">
        <v>138</v>
      </c>
      <c r="D53" s="165">
        <f>Перечень!D46</f>
        <v>0</v>
      </c>
      <c r="E53" s="19" t="s">
        <v>31</v>
      </c>
      <c r="F53" s="167">
        <f>Перечень!F46</f>
        <v>0</v>
      </c>
      <c r="G53" s="20"/>
      <c r="H53" s="78">
        <f t="shared" si="1"/>
        <v>0</v>
      </c>
      <c r="I53" s="48" t="s">
        <v>138</v>
      </c>
      <c r="J53" s="169">
        <f>Перечень!H46</f>
        <v>0</v>
      </c>
      <c r="K53" s="94"/>
      <c r="L53" s="163">
        <f t="shared" si="2"/>
        <v>0</v>
      </c>
      <c r="M53" s="173">
        <f>Перечень!I46</f>
        <v>0</v>
      </c>
      <c r="N53" s="54"/>
      <c r="O53" s="78">
        <f t="shared" si="0"/>
        <v>0</v>
      </c>
    </row>
    <row r="54" spans="1:15" ht="15" customHeight="1">
      <c r="A54" s="302"/>
      <c r="B54" s="246"/>
      <c r="C54" s="48" t="s">
        <v>138</v>
      </c>
      <c r="D54" s="165">
        <f>Перечень!D47</f>
        <v>0</v>
      </c>
      <c r="E54" s="19" t="s">
        <v>117</v>
      </c>
      <c r="F54" s="167">
        <f>Перечень!F47</f>
        <v>0</v>
      </c>
      <c r="G54" s="20"/>
      <c r="H54" s="78">
        <f t="shared" si="1"/>
        <v>0</v>
      </c>
      <c r="I54" s="48" t="s">
        <v>138</v>
      </c>
      <c r="J54" s="169">
        <f>Перечень!H47</f>
        <v>0</v>
      </c>
      <c r="K54" s="94"/>
      <c r="L54" s="163">
        <f t="shared" si="2"/>
        <v>0</v>
      </c>
      <c r="M54" s="173">
        <f>Перечень!I47</f>
        <v>0</v>
      </c>
      <c r="N54" s="54"/>
      <c r="O54" s="78">
        <f t="shared" si="0"/>
        <v>0</v>
      </c>
    </row>
    <row r="55" spans="1:15" ht="15" customHeight="1">
      <c r="A55" s="301" t="s">
        <v>278</v>
      </c>
      <c r="B55" s="245" t="s">
        <v>280</v>
      </c>
      <c r="C55" s="48" t="s">
        <v>138</v>
      </c>
      <c r="D55" s="165">
        <f>Перечень!D48</f>
        <v>1</v>
      </c>
      <c r="E55" s="19" t="s">
        <v>31</v>
      </c>
      <c r="F55" s="167">
        <f>Перечень!F48</f>
        <v>10</v>
      </c>
      <c r="G55" s="20">
        <v>2</v>
      </c>
      <c r="H55" s="78">
        <f t="shared" si="1"/>
        <v>-8</v>
      </c>
      <c r="I55" s="48" t="s">
        <v>138</v>
      </c>
      <c r="J55" s="169">
        <f>Перечень!H48</f>
        <v>0</v>
      </c>
      <c r="K55" s="94"/>
      <c r="L55" s="163">
        <f t="shared" si="2"/>
        <v>0</v>
      </c>
      <c r="M55" s="173">
        <f>Перечень!I48</f>
        <v>0</v>
      </c>
      <c r="N55" s="54"/>
      <c r="O55" s="78">
        <f t="shared" si="0"/>
        <v>0</v>
      </c>
    </row>
    <row r="56" spans="1:15" ht="14.25" customHeight="1">
      <c r="A56" s="302"/>
      <c r="B56" s="246"/>
      <c r="C56" s="48" t="s">
        <v>138</v>
      </c>
      <c r="D56" s="165">
        <f>Перечень!D49</f>
        <v>0</v>
      </c>
      <c r="E56" s="19" t="s">
        <v>117</v>
      </c>
      <c r="F56" s="167">
        <f>Перечень!F49</f>
        <v>0</v>
      </c>
      <c r="G56" s="20"/>
      <c r="H56" s="78">
        <f t="shared" si="1"/>
        <v>0</v>
      </c>
      <c r="I56" s="48" t="s">
        <v>138</v>
      </c>
      <c r="J56" s="169">
        <f>Перечень!H49</f>
        <v>0</v>
      </c>
      <c r="K56" s="94"/>
      <c r="L56" s="163">
        <f t="shared" si="2"/>
        <v>0</v>
      </c>
      <c r="M56" s="173">
        <f>Перечень!I49</f>
        <v>0</v>
      </c>
      <c r="N56" s="54"/>
      <c r="O56" s="78">
        <f t="shared" si="0"/>
        <v>0</v>
      </c>
    </row>
    <row r="57" spans="1:15" ht="12" customHeight="1">
      <c r="A57" s="301" t="s">
        <v>279</v>
      </c>
      <c r="B57" s="245" t="s">
        <v>281</v>
      </c>
      <c r="C57" s="48" t="s">
        <v>138</v>
      </c>
      <c r="D57" s="165">
        <f>Перечень!D50</f>
        <v>1</v>
      </c>
      <c r="E57" s="19" t="s">
        <v>31</v>
      </c>
      <c r="F57" s="167">
        <v>5</v>
      </c>
      <c r="G57" s="20">
        <v>1</v>
      </c>
      <c r="H57" s="78">
        <f t="shared" si="1"/>
        <v>-4</v>
      </c>
      <c r="I57" s="48" t="s">
        <v>138</v>
      </c>
      <c r="J57" s="169">
        <f>Перечень!H50</f>
        <v>0</v>
      </c>
      <c r="K57" s="94"/>
      <c r="L57" s="163">
        <f t="shared" si="2"/>
        <v>0</v>
      </c>
      <c r="M57" s="173">
        <f>Перечень!I50</f>
        <v>0</v>
      </c>
      <c r="N57" s="54"/>
      <c r="O57" s="78">
        <f t="shared" si="0"/>
        <v>0</v>
      </c>
    </row>
    <row r="58" spans="1:15" ht="14.25" customHeight="1">
      <c r="A58" s="302"/>
      <c r="B58" s="246"/>
      <c r="C58" s="48" t="s">
        <v>138</v>
      </c>
      <c r="D58" s="165">
        <f>Перечень!D51</f>
        <v>0</v>
      </c>
      <c r="E58" s="19" t="s">
        <v>117</v>
      </c>
      <c r="F58" s="167">
        <f>Перечень!F51</f>
        <v>0</v>
      </c>
      <c r="G58" s="20"/>
      <c r="H58" s="78">
        <f t="shared" si="1"/>
        <v>0</v>
      </c>
      <c r="I58" s="48" t="s">
        <v>138</v>
      </c>
      <c r="J58" s="169">
        <f>Перечень!H51</f>
        <v>0</v>
      </c>
      <c r="K58" s="94"/>
      <c r="L58" s="163">
        <f t="shared" si="2"/>
        <v>0</v>
      </c>
      <c r="M58" s="173">
        <f>Перечень!I51</f>
        <v>0</v>
      </c>
      <c r="N58" s="54"/>
      <c r="O58" s="78">
        <f t="shared" si="0"/>
        <v>0</v>
      </c>
    </row>
    <row r="59" spans="1:15" ht="14.25" customHeight="1">
      <c r="A59" s="301" t="s">
        <v>282</v>
      </c>
      <c r="B59" s="245" t="s">
        <v>285</v>
      </c>
      <c r="C59" s="48" t="s">
        <v>138</v>
      </c>
      <c r="D59" s="165">
        <f>Перечень!D52</f>
        <v>0</v>
      </c>
      <c r="E59" s="19" t="s">
        <v>31</v>
      </c>
      <c r="F59" s="167">
        <f>Перечень!F52</f>
        <v>0</v>
      </c>
      <c r="G59" s="20"/>
      <c r="H59" s="78">
        <f t="shared" si="1"/>
        <v>0</v>
      </c>
      <c r="I59" s="48" t="s">
        <v>138</v>
      </c>
      <c r="J59" s="169">
        <f>Перечень!H52</f>
        <v>0</v>
      </c>
      <c r="K59" s="94"/>
      <c r="L59" s="163">
        <f t="shared" si="2"/>
        <v>0</v>
      </c>
      <c r="M59" s="173">
        <f>Перечень!I52</f>
        <v>0</v>
      </c>
      <c r="N59" s="54"/>
      <c r="O59" s="78">
        <f t="shared" si="0"/>
        <v>0</v>
      </c>
    </row>
    <row r="60" spans="1:15" ht="16.5" customHeight="1">
      <c r="A60" s="302"/>
      <c r="B60" s="246"/>
      <c r="C60" s="48" t="s">
        <v>138</v>
      </c>
      <c r="D60" s="165">
        <f>Перечень!D53</f>
        <v>0</v>
      </c>
      <c r="E60" s="19" t="s">
        <v>117</v>
      </c>
      <c r="F60" s="167">
        <f>Перечень!F53</f>
        <v>0</v>
      </c>
      <c r="G60" s="20"/>
      <c r="H60" s="78">
        <f t="shared" si="1"/>
        <v>0</v>
      </c>
      <c r="I60" s="48" t="s">
        <v>138</v>
      </c>
      <c r="J60" s="169">
        <f>Перечень!H53</f>
        <v>0</v>
      </c>
      <c r="K60" s="94"/>
      <c r="L60" s="163">
        <f t="shared" si="2"/>
        <v>0</v>
      </c>
      <c r="M60" s="173">
        <f>Перечень!I53</f>
        <v>0</v>
      </c>
      <c r="N60" s="54"/>
      <c r="O60" s="78">
        <f t="shared" si="0"/>
        <v>0</v>
      </c>
    </row>
    <row r="61" spans="1:15" ht="14.25" customHeight="1">
      <c r="A61" s="301" t="s">
        <v>283</v>
      </c>
      <c r="B61" s="245" t="s">
        <v>183</v>
      </c>
      <c r="C61" s="48"/>
      <c r="D61" s="165">
        <f>Перечень!D54</f>
        <v>0</v>
      </c>
      <c r="E61" s="19" t="s">
        <v>31</v>
      </c>
      <c r="F61" s="167">
        <f>Перечень!F54</f>
        <v>0</v>
      </c>
      <c r="G61" s="20"/>
      <c r="H61" s="78">
        <f t="shared" si="1"/>
        <v>0</v>
      </c>
      <c r="I61" s="22"/>
      <c r="J61" s="169">
        <f>Перечень!H54</f>
        <v>0</v>
      </c>
      <c r="K61" s="94"/>
      <c r="L61" s="163">
        <f t="shared" si="2"/>
        <v>0</v>
      </c>
      <c r="M61" s="173">
        <f>Перечень!I54</f>
        <v>0</v>
      </c>
      <c r="N61" s="54"/>
      <c r="O61" s="78">
        <f t="shared" si="0"/>
        <v>0</v>
      </c>
    </row>
    <row r="62" spans="1:15" ht="12.75" customHeight="1">
      <c r="A62" s="302"/>
      <c r="B62" s="246"/>
      <c r="C62" s="48"/>
      <c r="D62" s="165">
        <f>Перечень!D55</f>
        <v>0</v>
      </c>
      <c r="E62" s="19" t="s">
        <v>117</v>
      </c>
      <c r="F62" s="167">
        <f>Перечень!F55</f>
        <v>0</v>
      </c>
      <c r="G62" s="20"/>
      <c r="H62" s="78">
        <f t="shared" si="1"/>
        <v>0</v>
      </c>
      <c r="I62" s="22"/>
      <c r="J62" s="169">
        <f>Перечень!H55</f>
        <v>0</v>
      </c>
      <c r="K62" s="94"/>
      <c r="L62" s="163">
        <f t="shared" si="2"/>
        <v>0</v>
      </c>
      <c r="M62" s="173">
        <f>Перечень!I55</f>
        <v>0</v>
      </c>
      <c r="N62" s="54"/>
      <c r="O62" s="78">
        <f t="shared" si="0"/>
        <v>0</v>
      </c>
    </row>
    <row r="63" spans="1:15" ht="13.5" customHeight="1">
      <c r="A63" s="301" t="s">
        <v>296</v>
      </c>
      <c r="B63" s="245" t="s">
        <v>183</v>
      </c>
      <c r="C63" s="48"/>
      <c r="D63" s="165">
        <f>Перечень!D56</f>
        <v>0</v>
      </c>
      <c r="E63" s="19" t="s">
        <v>31</v>
      </c>
      <c r="F63" s="167">
        <f>Перечень!F56</f>
        <v>0</v>
      </c>
      <c r="G63" s="20"/>
      <c r="H63" s="78">
        <f t="shared" si="1"/>
        <v>0</v>
      </c>
      <c r="I63" s="22"/>
      <c r="J63" s="169">
        <f>Перечень!H56</f>
        <v>0</v>
      </c>
      <c r="K63" s="94"/>
      <c r="L63" s="163">
        <f t="shared" si="2"/>
        <v>0</v>
      </c>
      <c r="M63" s="173">
        <f>Перечень!I56</f>
        <v>0</v>
      </c>
      <c r="N63" s="54"/>
      <c r="O63" s="78">
        <f t="shared" si="0"/>
        <v>0</v>
      </c>
    </row>
    <row r="64" spans="1:15" ht="13.5" customHeight="1">
      <c r="A64" s="302"/>
      <c r="B64" s="246"/>
      <c r="C64" s="49"/>
      <c r="D64" s="166">
        <f>Перечень!D57</f>
        <v>0</v>
      </c>
      <c r="E64" s="19" t="s">
        <v>117</v>
      </c>
      <c r="F64" s="167">
        <f>Перечень!F57</f>
        <v>0</v>
      </c>
      <c r="G64" s="20"/>
      <c r="H64" s="78">
        <f t="shared" si="1"/>
        <v>0</v>
      </c>
      <c r="I64" s="22"/>
      <c r="J64" s="169">
        <f>Перечень!H57</f>
        <v>0</v>
      </c>
      <c r="K64" s="94"/>
      <c r="L64" s="163">
        <f t="shared" si="2"/>
        <v>0</v>
      </c>
      <c r="M64" s="173">
        <f>Перечень!I57</f>
        <v>0</v>
      </c>
      <c r="N64" s="54"/>
      <c r="O64" s="78">
        <f t="shared" si="0"/>
        <v>0</v>
      </c>
    </row>
    <row r="65" spans="1:15" ht="12.75" customHeight="1">
      <c r="A65" s="289" t="s">
        <v>130</v>
      </c>
      <c r="B65" s="290"/>
      <c r="C65" s="63"/>
      <c r="D65" s="64"/>
      <c r="E65" s="65" t="s">
        <v>31</v>
      </c>
      <c r="F65" s="66">
        <f>F19+F21+F23+F25+F27+F29+F31+F33+F35+F37+F39+F41+F43+F45+F47+F49+F51+F53+F55+F57+F59+F61+F63</f>
        <v>15</v>
      </c>
      <c r="G65" s="66">
        <f>G19+G21+G23+G25+G27+G29+G31+G33+G35+G37+G39+G41+G43+G45+G47+G49+G51+G53+G55+G57+G59+G61+G63</f>
        <v>3</v>
      </c>
      <c r="H65" s="66">
        <f t="shared" si="1"/>
        <v>-12</v>
      </c>
      <c r="I65" s="67" t="s">
        <v>29</v>
      </c>
      <c r="J65" s="95" t="s">
        <v>29</v>
      </c>
      <c r="K65" s="95" t="s">
        <v>29</v>
      </c>
      <c r="L65" s="95" t="s">
        <v>29</v>
      </c>
      <c r="M65" s="66">
        <f>M19+M21+M23+M25+M27+M29+M31+M33+M35+M37+M39+M41+M43+M45+M47+M49+M51+M53+M55+M57+M59+M61+M63</f>
        <v>0</v>
      </c>
      <c r="N65" s="66">
        <f>N19+N21+N23+N25+N27+N29+N31+N33+N35+N37+N39+N41+N43+N45+N47+N49+N51+N53+N55+N57+N59+N61+N63</f>
        <v>0</v>
      </c>
      <c r="O65" s="66">
        <f t="shared" si="0"/>
        <v>0</v>
      </c>
    </row>
    <row r="66" spans="1:15" ht="14.25" customHeight="1">
      <c r="A66" s="291"/>
      <c r="B66" s="292"/>
      <c r="C66" s="68"/>
      <c r="D66" s="64"/>
      <c r="E66" s="65" t="s">
        <v>117</v>
      </c>
      <c r="F66" s="66">
        <f>F20+F22+F24+F26+F28+F30+F32+F34+F36+F38+F40+F42+F44+F46+F48+F50+F52+F54+F56+F58+F60+F62+F64</f>
        <v>0</v>
      </c>
      <c r="G66" s="66">
        <f>G20+G22+G24+G26+G28+G30+G32+G34+G36+G38+G40+G42+G44+G46+G48+G50+G52+G54+G56+G58+G60+G62+G64</f>
        <v>0</v>
      </c>
      <c r="H66" s="66">
        <f t="shared" si="1"/>
        <v>0</v>
      </c>
      <c r="I66" s="69"/>
      <c r="J66" s="96"/>
      <c r="K66" s="96"/>
      <c r="L66" s="96"/>
      <c r="M66" s="66">
        <f>M20+M22+M24+M26+M28+M30+M32+M34+M36+M38+M40+M42+M44+M46+M48+M50+M52+M54+M56+M58+M60+M62+M64</f>
        <v>0</v>
      </c>
      <c r="N66" s="66">
        <f>N20+N22+N24+N26+N28+N30+N32+N34+N36+N38+N40+N42+N44+N46+N48+N50+N52+N54+N56+N58+N60+N62+N64</f>
        <v>0</v>
      </c>
      <c r="O66" s="66">
        <f t="shared" si="0"/>
        <v>0</v>
      </c>
    </row>
    <row r="67" spans="1:15" ht="12.75">
      <c r="A67" s="293"/>
      <c r="B67" s="294"/>
      <c r="C67" s="68"/>
      <c r="D67" s="70"/>
      <c r="E67" s="71" t="s">
        <v>129</v>
      </c>
      <c r="F67" s="72">
        <f>F65+F66</f>
        <v>15</v>
      </c>
      <c r="G67" s="72">
        <f>G65+G66</f>
        <v>3</v>
      </c>
      <c r="H67" s="72">
        <f t="shared" si="1"/>
        <v>-12</v>
      </c>
      <c r="I67" s="69"/>
      <c r="J67" s="96"/>
      <c r="K67" s="96"/>
      <c r="L67" s="96"/>
      <c r="M67" s="72">
        <f>M65+M66</f>
        <v>0</v>
      </c>
      <c r="N67" s="72">
        <f>N65+N66</f>
        <v>0</v>
      </c>
      <c r="O67" s="72">
        <f t="shared" si="0"/>
        <v>0</v>
      </c>
    </row>
    <row r="68" spans="1:15" ht="36">
      <c r="A68" s="184">
        <v>2</v>
      </c>
      <c r="B68" s="184" t="s">
        <v>196</v>
      </c>
      <c r="C68" s="117"/>
      <c r="D68" s="118"/>
      <c r="E68" s="30"/>
      <c r="F68" s="126"/>
      <c r="G68" s="126"/>
      <c r="H68" s="127"/>
      <c r="I68" s="118"/>
      <c r="J68" s="128"/>
      <c r="K68" s="128"/>
      <c r="L68" s="128"/>
      <c r="M68" s="129"/>
      <c r="N68" s="129"/>
      <c r="O68" s="129"/>
    </row>
    <row r="69" spans="1:15" ht="12.75" customHeight="1">
      <c r="A69" s="287" t="s">
        <v>119</v>
      </c>
      <c r="B69" s="245" t="s">
        <v>125</v>
      </c>
      <c r="C69" s="119" t="s">
        <v>140</v>
      </c>
      <c r="D69" s="165">
        <f>Перечень!D62</f>
        <v>2</v>
      </c>
      <c r="E69" s="19" t="s">
        <v>31</v>
      </c>
      <c r="F69" s="167">
        <f>Перечень!F62</f>
        <v>40</v>
      </c>
      <c r="G69" s="103">
        <v>20</v>
      </c>
      <c r="H69" s="78">
        <f t="shared" si="1"/>
        <v>-20</v>
      </c>
      <c r="I69" s="130" t="s">
        <v>249</v>
      </c>
      <c r="J69" s="170">
        <f>Перечень!H62</f>
        <v>0</v>
      </c>
      <c r="K69" s="131"/>
      <c r="L69" s="89">
        <f t="shared" si="2"/>
        <v>0</v>
      </c>
      <c r="M69" s="173">
        <f>Перечень!I62</f>
        <v>0</v>
      </c>
      <c r="N69" s="132"/>
      <c r="O69" s="83">
        <f t="shared" si="0"/>
        <v>0</v>
      </c>
    </row>
    <row r="70" spans="1:15" ht="11.25" customHeight="1">
      <c r="A70" s="288"/>
      <c r="B70" s="246"/>
      <c r="C70" s="119" t="s">
        <v>140</v>
      </c>
      <c r="D70" s="165">
        <f>Перечень!D63</f>
        <v>0</v>
      </c>
      <c r="E70" s="19" t="s">
        <v>117</v>
      </c>
      <c r="F70" s="167">
        <f>Перечень!F63</f>
        <v>0</v>
      </c>
      <c r="G70" s="103"/>
      <c r="H70" s="78">
        <f t="shared" si="1"/>
        <v>0</v>
      </c>
      <c r="I70" s="130" t="s">
        <v>249</v>
      </c>
      <c r="J70" s="170">
        <f>Перечень!H63</f>
        <v>0</v>
      </c>
      <c r="K70" s="131"/>
      <c r="L70" s="89">
        <f t="shared" si="2"/>
        <v>0</v>
      </c>
      <c r="M70" s="173">
        <f>Перечень!I63</f>
        <v>0</v>
      </c>
      <c r="N70" s="132"/>
      <c r="O70" s="83">
        <f t="shared" si="0"/>
        <v>0</v>
      </c>
    </row>
    <row r="71" spans="1:15" ht="11.25" customHeight="1">
      <c r="A71" s="287" t="s">
        <v>120</v>
      </c>
      <c r="B71" s="245" t="s">
        <v>177</v>
      </c>
      <c r="C71" s="119" t="s">
        <v>140</v>
      </c>
      <c r="D71" s="165">
        <f>Перечень!D64</f>
        <v>0</v>
      </c>
      <c r="E71" s="19" t="s">
        <v>31</v>
      </c>
      <c r="F71" s="167">
        <f>Перечень!F64</f>
        <v>0</v>
      </c>
      <c r="G71" s="103"/>
      <c r="H71" s="78">
        <f t="shared" si="1"/>
        <v>0</v>
      </c>
      <c r="I71" s="130" t="s">
        <v>249</v>
      </c>
      <c r="J71" s="170">
        <f>Перечень!H64</f>
        <v>0</v>
      </c>
      <c r="K71" s="131"/>
      <c r="L71" s="89">
        <f t="shared" si="2"/>
        <v>0</v>
      </c>
      <c r="M71" s="173">
        <f>Перечень!I64</f>
        <v>0</v>
      </c>
      <c r="N71" s="132"/>
      <c r="O71" s="83">
        <f t="shared" si="0"/>
        <v>0</v>
      </c>
    </row>
    <row r="72" spans="1:15" ht="13.5" customHeight="1">
      <c r="A72" s="288"/>
      <c r="B72" s="246"/>
      <c r="C72" s="119" t="s">
        <v>140</v>
      </c>
      <c r="D72" s="165">
        <f>Перечень!D65</f>
        <v>0</v>
      </c>
      <c r="E72" s="19" t="s">
        <v>117</v>
      </c>
      <c r="F72" s="167">
        <f>Перечень!F65</f>
        <v>0</v>
      </c>
      <c r="G72" s="103"/>
      <c r="H72" s="78">
        <f t="shared" si="1"/>
        <v>0</v>
      </c>
      <c r="I72" s="130" t="s">
        <v>249</v>
      </c>
      <c r="J72" s="170">
        <f>Перечень!H65</f>
        <v>0</v>
      </c>
      <c r="K72" s="131"/>
      <c r="L72" s="89">
        <f t="shared" si="2"/>
        <v>0</v>
      </c>
      <c r="M72" s="173">
        <f>Перечень!I65</f>
        <v>0</v>
      </c>
      <c r="N72" s="132"/>
      <c r="O72" s="83">
        <f t="shared" si="0"/>
        <v>0</v>
      </c>
    </row>
    <row r="73" spans="1:15" ht="12" customHeight="1">
      <c r="A73" s="287" t="s">
        <v>121</v>
      </c>
      <c r="B73" s="245" t="s">
        <v>305</v>
      </c>
      <c r="C73" s="119" t="s">
        <v>140</v>
      </c>
      <c r="D73" s="165">
        <f>Перечень!D66</f>
        <v>0</v>
      </c>
      <c r="E73" s="19" t="s">
        <v>31</v>
      </c>
      <c r="F73" s="167">
        <f>Перечень!F66</f>
        <v>0</v>
      </c>
      <c r="G73" s="103"/>
      <c r="H73" s="78">
        <f t="shared" si="1"/>
        <v>0</v>
      </c>
      <c r="I73" s="119" t="s">
        <v>19</v>
      </c>
      <c r="J73" s="168">
        <f>Перечень!H66</f>
        <v>0</v>
      </c>
      <c r="K73" s="133"/>
      <c r="L73" s="91">
        <f t="shared" si="2"/>
        <v>0</v>
      </c>
      <c r="M73" s="173">
        <f>Перечень!I66</f>
        <v>0</v>
      </c>
      <c r="N73" s="132"/>
      <c r="O73" s="83">
        <f t="shared" si="0"/>
        <v>0</v>
      </c>
    </row>
    <row r="74" spans="1:15" ht="15" customHeight="1">
      <c r="A74" s="288"/>
      <c r="B74" s="246"/>
      <c r="C74" s="119" t="s">
        <v>140</v>
      </c>
      <c r="D74" s="165">
        <f>Перечень!D67</f>
        <v>0</v>
      </c>
      <c r="E74" s="19" t="s">
        <v>117</v>
      </c>
      <c r="F74" s="167">
        <f>Перечень!F67</f>
        <v>0</v>
      </c>
      <c r="G74" s="103"/>
      <c r="H74" s="78">
        <f t="shared" si="1"/>
        <v>0</v>
      </c>
      <c r="I74" s="119" t="s">
        <v>19</v>
      </c>
      <c r="J74" s="168">
        <f>Перечень!H67</f>
        <v>0</v>
      </c>
      <c r="K74" s="133"/>
      <c r="L74" s="91">
        <f t="shared" si="2"/>
        <v>0</v>
      </c>
      <c r="M74" s="173">
        <f>Перечень!I67</f>
        <v>0</v>
      </c>
      <c r="N74" s="132"/>
      <c r="O74" s="83">
        <f t="shared" si="0"/>
        <v>0</v>
      </c>
    </row>
    <row r="75" spans="1:15" ht="13.5" customHeight="1">
      <c r="A75" s="287" t="s">
        <v>122</v>
      </c>
      <c r="B75" s="245" t="s">
        <v>127</v>
      </c>
      <c r="C75" s="119" t="s">
        <v>140</v>
      </c>
      <c r="D75" s="165">
        <f>Перечень!D68</f>
        <v>0</v>
      </c>
      <c r="E75" s="19" t="s">
        <v>31</v>
      </c>
      <c r="F75" s="167">
        <f>Перечень!F68</f>
        <v>0</v>
      </c>
      <c r="G75" s="103"/>
      <c r="H75" s="78">
        <f t="shared" si="1"/>
        <v>0</v>
      </c>
      <c r="I75" s="119" t="s">
        <v>19</v>
      </c>
      <c r="J75" s="168">
        <f>Перечень!H68</f>
        <v>0</v>
      </c>
      <c r="K75" s="133"/>
      <c r="L75" s="91">
        <f t="shared" si="2"/>
        <v>0</v>
      </c>
      <c r="M75" s="173">
        <f>Перечень!I68</f>
        <v>0</v>
      </c>
      <c r="N75" s="132"/>
      <c r="O75" s="83">
        <f t="shared" si="0"/>
        <v>0</v>
      </c>
    </row>
    <row r="76" spans="1:15" ht="14.25" customHeight="1">
      <c r="A76" s="288"/>
      <c r="B76" s="246"/>
      <c r="C76" s="119" t="s">
        <v>140</v>
      </c>
      <c r="D76" s="165">
        <f>Перечень!D69</f>
        <v>0</v>
      </c>
      <c r="E76" s="19" t="s">
        <v>117</v>
      </c>
      <c r="F76" s="167">
        <f>Перечень!F69</f>
        <v>0</v>
      </c>
      <c r="G76" s="103"/>
      <c r="H76" s="78">
        <f t="shared" si="1"/>
        <v>0</v>
      </c>
      <c r="I76" s="119" t="s">
        <v>19</v>
      </c>
      <c r="J76" s="168">
        <f>Перечень!H69</f>
        <v>0</v>
      </c>
      <c r="K76" s="133"/>
      <c r="L76" s="91">
        <f t="shared" si="2"/>
        <v>0</v>
      </c>
      <c r="M76" s="173">
        <f>Перечень!I69</f>
        <v>0</v>
      </c>
      <c r="N76" s="132"/>
      <c r="O76" s="83">
        <f t="shared" si="0"/>
        <v>0</v>
      </c>
    </row>
    <row r="77" spans="1:15" ht="14.25" customHeight="1">
      <c r="A77" s="287" t="s">
        <v>123</v>
      </c>
      <c r="B77" s="245" t="s">
        <v>194</v>
      </c>
      <c r="C77" s="119" t="s">
        <v>140</v>
      </c>
      <c r="D77" s="165">
        <f>Перечень!D70</f>
        <v>2</v>
      </c>
      <c r="E77" s="19" t="s">
        <v>31</v>
      </c>
      <c r="F77" s="167">
        <f>Перечень!F70</f>
        <v>10</v>
      </c>
      <c r="G77" s="103">
        <v>7</v>
      </c>
      <c r="H77" s="78">
        <f t="shared" si="1"/>
        <v>-3</v>
      </c>
      <c r="I77" s="134" t="s">
        <v>250</v>
      </c>
      <c r="J77" s="168">
        <f>Перечень!H70</f>
        <v>0</v>
      </c>
      <c r="K77" s="133"/>
      <c r="L77" s="91">
        <f t="shared" si="2"/>
        <v>0</v>
      </c>
      <c r="M77" s="173">
        <f>Перечень!I70</f>
        <v>0</v>
      </c>
      <c r="N77" s="132"/>
      <c r="O77" s="83">
        <f t="shared" si="0"/>
        <v>0</v>
      </c>
    </row>
    <row r="78" spans="1:15" ht="13.5" customHeight="1">
      <c r="A78" s="288"/>
      <c r="B78" s="246"/>
      <c r="C78" s="119" t="s">
        <v>140</v>
      </c>
      <c r="D78" s="165">
        <f>Перечень!D71</f>
        <v>0</v>
      </c>
      <c r="E78" s="19" t="s">
        <v>117</v>
      </c>
      <c r="F78" s="167">
        <f>Перечень!F71</f>
        <v>0</v>
      </c>
      <c r="G78" s="103"/>
      <c r="H78" s="78">
        <f t="shared" si="1"/>
        <v>0</v>
      </c>
      <c r="I78" s="134" t="s">
        <v>250</v>
      </c>
      <c r="J78" s="168">
        <f>Перечень!H71</f>
        <v>0</v>
      </c>
      <c r="K78" s="133"/>
      <c r="L78" s="91">
        <f t="shared" si="2"/>
        <v>0</v>
      </c>
      <c r="M78" s="173">
        <f>Перечень!I71</f>
        <v>0</v>
      </c>
      <c r="N78" s="132"/>
      <c r="O78" s="83">
        <f t="shared" si="0"/>
        <v>0</v>
      </c>
    </row>
    <row r="79" spans="1:15" ht="13.5" customHeight="1">
      <c r="A79" s="287" t="s">
        <v>124</v>
      </c>
      <c r="B79" s="245" t="s">
        <v>128</v>
      </c>
      <c r="C79" s="119" t="s">
        <v>140</v>
      </c>
      <c r="D79" s="165">
        <f>Перечень!D72</f>
        <v>0</v>
      </c>
      <c r="E79" s="19" t="s">
        <v>31</v>
      </c>
      <c r="F79" s="167">
        <f>Перечень!F72</f>
        <v>0</v>
      </c>
      <c r="G79" s="103"/>
      <c r="H79" s="78">
        <f t="shared" si="1"/>
        <v>0</v>
      </c>
      <c r="I79" s="130" t="s">
        <v>249</v>
      </c>
      <c r="J79" s="168">
        <f>Перечень!H72</f>
        <v>0</v>
      </c>
      <c r="K79" s="133"/>
      <c r="L79" s="91">
        <f t="shared" si="2"/>
        <v>0</v>
      </c>
      <c r="M79" s="173">
        <f>Перечень!I72</f>
        <v>0</v>
      </c>
      <c r="N79" s="132"/>
      <c r="O79" s="83">
        <f t="shared" si="0"/>
        <v>0</v>
      </c>
    </row>
    <row r="80" spans="1:15" ht="15" customHeight="1">
      <c r="A80" s="288"/>
      <c r="B80" s="246"/>
      <c r="C80" s="119" t="s">
        <v>140</v>
      </c>
      <c r="D80" s="165">
        <f>Перечень!D73</f>
        <v>0</v>
      </c>
      <c r="E80" s="19" t="s">
        <v>117</v>
      </c>
      <c r="F80" s="167">
        <f>Перечень!F73</f>
        <v>0</v>
      </c>
      <c r="G80" s="103"/>
      <c r="H80" s="78">
        <f t="shared" si="1"/>
        <v>0</v>
      </c>
      <c r="I80" s="130" t="s">
        <v>249</v>
      </c>
      <c r="J80" s="168">
        <f>Перечень!H73</f>
        <v>0</v>
      </c>
      <c r="K80" s="133"/>
      <c r="L80" s="91">
        <f t="shared" si="2"/>
        <v>0</v>
      </c>
      <c r="M80" s="173">
        <f>Перечень!I73</f>
        <v>0</v>
      </c>
      <c r="N80" s="132"/>
      <c r="O80" s="83">
        <f t="shared" si="0"/>
        <v>0</v>
      </c>
    </row>
    <row r="81" spans="1:15" ht="13.5" customHeight="1">
      <c r="A81" s="287" t="s">
        <v>119</v>
      </c>
      <c r="B81" s="245" t="s">
        <v>306</v>
      </c>
      <c r="C81" s="119" t="s">
        <v>140</v>
      </c>
      <c r="D81" s="165">
        <f>Перечень!D74</f>
        <v>1</v>
      </c>
      <c r="E81" s="19" t="s">
        <v>31</v>
      </c>
      <c r="F81" s="167">
        <f>Перечень!F74</f>
        <v>35</v>
      </c>
      <c r="G81" s="103">
        <v>22</v>
      </c>
      <c r="H81" s="78">
        <f t="shared" si="1"/>
        <v>-13</v>
      </c>
      <c r="I81" s="130" t="s">
        <v>249</v>
      </c>
      <c r="J81" s="170">
        <f>Перечень!H74</f>
        <v>0.02</v>
      </c>
      <c r="K81" s="131"/>
      <c r="L81" s="89">
        <f t="shared" si="2"/>
        <v>-0.02</v>
      </c>
      <c r="M81" s="173">
        <f>Перечень!I74</f>
        <v>0.3</v>
      </c>
      <c r="N81" s="132"/>
      <c r="O81" s="83">
        <f t="shared" si="0"/>
        <v>-0.3</v>
      </c>
    </row>
    <row r="82" spans="1:15" ht="13.5" customHeight="1">
      <c r="A82" s="288"/>
      <c r="B82" s="246"/>
      <c r="C82" s="119" t="s">
        <v>140</v>
      </c>
      <c r="D82" s="165">
        <f>Перечень!D75</f>
        <v>0</v>
      </c>
      <c r="E82" s="19" t="s">
        <v>117</v>
      </c>
      <c r="F82" s="167">
        <f>Перечень!F75</f>
        <v>0</v>
      </c>
      <c r="G82" s="103"/>
      <c r="H82" s="78">
        <f t="shared" si="1"/>
        <v>0</v>
      </c>
      <c r="I82" s="130" t="s">
        <v>249</v>
      </c>
      <c r="J82" s="170">
        <f>Перечень!H75</f>
        <v>0</v>
      </c>
      <c r="K82" s="131"/>
      <c r="L82" s="89">
        <f t="shared" si="2"/>
        <v>0</v>
      </c>
      <c r="M82" s="173">
        <f>Перечень!I75</f>
        <v>0</v>
      </c>
      <c r="N82" s="132"/>
      <c r="O82" s="83">
        <f t="shared" si="0"/>
        <v>0</v>
      </c>
    </row>
    <row r="83" spans="1:15" ht="13.5" customHeight="1">
      <c r="A83" s="287" t="s">
        <v>120</v>
      </c>
      <c r="B83" s="245" t="s">
        <v>307</v>
      </c>
      <c r="C83" s="119" t="s">
        <v>140</v>
      </c>
      <c r="D83" s="165">
        <f>Перечень!D76</f>
        <v>0</v>
      </c>
      <c r="E83" s="19" t="s">
        <v>31</v>
      </c>
      <c r="F83" s="167">
        <f>Перечень!F76</f>
        <v>0</v>
      </c>
      <c r="G83" s="103">
        <v>0</v>
      </c>
      <c r="H83" s="78">
        <f t="shared" si="1"/>
        <v>0</v>
      </c>
      <c r="I83" s="130" t="s">
        <v>249</v>
      </c>
      <c r="J83" s="170">
        <f>Перечень!H76</f>
        <v>0</v>
      </c>
      <c r="K83" s="131"/>
      <c r="L83" s="89">
        <f t="shared" si="2"/>
        <v>0</v>
      </c>
      <c r="M83" s="173">
        <f>Перечень!I76</f>
        <v>0</v>
      </c>
      <c r="N83" s="132"/>
      <c r="O83" s="83">
        <f aca="true" t="shared" si="3" ref="O83:O146">N83-M83</f>
        <v>0</v>
      </c>
    </row>
    <row r="84" spans="1:15" ht="15" customHeight="1">
      <c r="A84" s="288"/>
      <c r="B84" s="246"/>
      <c r="C84" s="119" t="s">
        <v>140</v>
      </c>
      <c r="D84" s="165">
        <f>Перечень!D77</f>
        <v>0</v>
      </c>
      <c r="E84" s="19" t="s">
        <v>117</v>
      </c>
      <c r="F84" s="167">
        <f>Перечень!F77</f>
        <v>0</v>
      </c>
      <c r="G84" s="103"/>
      <c r="H84" s="78">
        <f aca="true" t="shared" si="4" ref="H84:H99">G84-F84</f>
        <v>0</v>
      </c>
      <c r="I84" s="130" t="s">
        <v>249</v>
      </c>
      <c r="J84" s="170">
        <f>Перечень!H77</f>
        <v>0</v>
      </c>
      <c r="K84" s="131"/>
      <c r="L84" s="89">
        <f aca="true" t="shared" si="5" ref="L84:L147">K84-J84</f>
        <v>0</v>
      </c>
      <c r="M84" s="173">
        <f>Перечень!I77</f>
        <v>0</v>
      </c>
      <c r="N84" s="132"/>
      <c r="O84" s="83">
        <f t="shared" si="3"/>
        <v>0</v>
      </c>
    </row>
    <row r="85" spans="1:15" ht="14.25" customHeight="1">
      <c r="A85" s="287" t="s">
        <v>121</v>
      </c>
      <c r="B85" s="245" t="s">
        <v>308</v>
      </c>
      <c r="C85" s="119" t="s">
        <v>140</v>
      </c>
      <c r="D85" s="165">
        <f>Перечень!D78</f>
        <v>1</v>
      </c>
      <c r="E85" s="19" t="s">
        <v>31</v>
      </c>
      <c r="F85" s="167">
        <f>Перечень!F78</f>
        <v>45</v>
      </c>
      <c r="G85" s="103">
        <v>38</v>
      </c>
      <c r="H85" s="78">
        <f t="shared" si="4"/>
        <v>-7</v>
      </c>
      <c r="I85" s="119" t="s">
        <v>19</v>
      </c>
      <c r="J85" s="168">
        <f>Перечень!H78</f>
        <v>1</v>
      </c>
      <c r="K85" s="133"/>
      <c r="L85" s="91">
        <f t="shared" si="5"/>
        <v>-1</v>
      </c>
      <c r="M85" s="173">
        <f>Перечень!I78</f>
        <v>1.5</v>
      </c>
      <c r="N85" s="132"/>
      <c r="O85" s="83">
        <f t="shared" si="3"/>
        <v>-1.5</v>
      </c>
    </row>
    <row r="86" spans="1:15" ht="15" customHeight="1">
      <c r="A86" s="288"/>
      <c r="B86" s="246"/>
      <c r="C86" s="119" t="s">
        <v>140</v>
      </c>
      <c r="D86" s="165">
        <f>Перечень!D79</f>
        <v>0</v>
      </c>
      <c r="E86" s="19" t="s">
        <v>117</v>
      </c>
      <c r="F86" s="167">
        <f>Перечень!F79</f>
        <v>0</v>
      </c>
      <c r="G86" s="103"/>
      <c r="H86" s="78">
        <f t="shared" si="4"/>
        <v>0</v>
      </c>
      <c r="I86" s="119" t="s">
        <v>19</v>
      </c>
      <c r="J86" s="168">
        <f>Перечень!H79</f>
        <v>0</v>
      </c>
      <c r="K86" s="133"/>
      <c r="L86" s="91">
        <f t="shared" si="5"/>
        <v>0</v>
      </c>
      <c r="M86" s="173">
        <f>Перечень!I79</f>
        <v>0</v>
      </c>
      <c r="N86" s="132"/>
      <c r="O86" s="83">
        <f t="shared" si="3"/>
        <v>0</v>
      </c>
    </row>
    <row r="87" spans="1:15" ht="13.5" customHeight="1">
      <c r="A87" s="287" t="s">
        <v>122</v>
      </c>
      <c r="B87" s="245" t="s">
        <v>309</v>
      </c>
      <c r="C87" s="119" t="s">
        <v>140</v>
      </c>
      <c r="D87" s="165">
        <f>Перечень!D80</f>
        <v>1</v>
      </c>
      <c r="E87" s="19" t="s">
        <v>31</v>
      </c>
      <c r="F87" s="167">
        <f>Перечень!F80</f>
        <v>0</v>
      </c>
      <c r="G87" s="103">
        <v>0</v>
      </c>
      <c r="H87" s="78">
        <f t="shared" si="4"/>
        <v>0</v>
      </c>
      <c r="I87" s="119" t="s">
        <v>19</v>
      </c>
      <c r="J87" s="168">
        <f>Перечень!H80</f>
        <v>0</v>
      </c>
      <c r="K87" s="133"/>
      <c r="L87" s="91">
        <f t="shared" si="5"/>
        <v>0</v>
      </c>
      <c r="M87" s="173">
        <f>Перечень!I80</f>
        <v>0</v>
      </c>
      <c r="N87" s="132"/>
      <c r="O87" s="83">
        <f t="shared" si="3"/>
        <v>0</v>
      </c>
    </row>
    <row r="88" spans="1:15" ht="14.25" customHeight="1">
      <c r="A88" s="288"/>
      <c r="B88" s="246"/>
      <c r="C88" s="119" t="s">
        <v>140</v>
      </c>
      <c r="D88" s="165">
        <f>Перечень!D81</f>
        <v>0</v>
      </c>
      <c r="E88" s="19" t="s">
        <v>117</v>
      </c>
      <c r="F88" s="167">
        <f>Перечень!F81</f>
        <v>0</v>
      </c>
      <c r="G88" s="103"/>
      <c r="H88" s="78">
        <f t="shared" si="4"/>
        <v>0</v>
      </c>
      <c r="I88" s="119" t="s">
        <v>19</v>
      </c>
      <c r="J88" s="168">
        <f>Перечень!H81</f>
        <v>0</v>
      </c>
      <c r="K88" s="133"/>
      <c r="L88" s="91">
        <f t="shared" si="5"/>
        <v>0</v>
      </c>
      <c r="M88" s="173">
        <f>Перечень!I81</f>
        <v>0</v>
      </c>
      <c r="N88" s="132"/>
      <c r="O88" s="83">
        <f t="shared" si="3"/>
        <v>0</v>
      </c>
    </row>
    <row r="89" spans="1:15" ht="14.25" customHeight="1">
      <c r="A89" s="287" t="s">
        <v>123</v>
      </c>
      <c r="B89" s="245" t="s">
        <v>311</v>
      </c>
      <c r="C89" s="119" t="s">
        <v>140</v>
      </c>
      <c r="D89" s="165">
        <f>Перечень!D82</f>
        <v>0</v>
      </c>
      <c r="E89" s="19" t="s">
        <v>31</v>
      </c>
      <c r="F89" s="167">
        <f>Перечень!F82</f>
        <v>0</v>
      </c>
      <c r="G89" s="103"/>
      <c r="H89" s="78">
        <f t="shared" si="4"/>
        <v>0</v>
      </c>
      <c r="I89" s="134" t="s">
        <v>250</v>
      </c>
      <c r="J89" s="168">
        <f>Перечень!H82</f>
        <v>0</v>
      </c>
      <c r="K89" s="133"/>
      <c r="L89" s="91">
        <f t="shared" si="5"/>
        <v>0</v>
      </c>
      <c r="M89" s="173">
        <f>Перечень!I82</f>
        <v>0</v>
      </c>
      <c r="N89" s="132"/>
      <c r="O89" s="83">
        <f t="shared" si="3"/>
        <v>0</v>
      </c>
    </row>
    <row r="90" spans="1:15" ht="13.5" customHeight="1">
      <c r="A90" s="288"/>
      <c r="B90" s="246"/>
      <c r="C90" s="119" t="s">
        <v>140</v>
      </c>
      <c r="D90" s="165">
        <f>Перечень!D83</f>
        <v>0</v>
      </c>
      <c r="E90" s="19" t="s">
        <v>117</v>
      </c>
      <c r="F90" s="167">
        <f>Перечень!F83</f>
        <v>0</v>
      </c>
      <c r="G90" s="103">
        <v>0</v>
      </c>
      <c r="H90" s="78">
        <f t="shared" si="4"/>
        <v>0</v>
      </c>
      <c r="I90" s="134" t="s">
        <v>250</v>
      </c>
      <c r="J90" s="168">
        <f>Перечень!H83</f>
        <v>0</v>
      </c>
      <c r="K90" s="133"/>
      <c r="L90" s="91">
        <f t="shared" si="5"/>
        <v>0</v>
      </c>
      <c r="M90" s="173">
        <f>Перечень!I83</f>
        <v>0</v>
      </c>
      <c r="N90" s="132"/>
      <c r="O90" s="83">
        <f t="shared" si="3"/>
        <v>0</v>
      </c>
    </row>
    <row r="91" spans="1:15" ht="14.25" customHeight="1">
      <c r="A91" s="287" t="s">
        <v>124</v>
      </c>
      <c r="B91" s="245" t="s">
        <v>310</v>
      </c>
      <c r="C91" s="119" t="s">
        <v>140</v>
      </c>
      <c r="D91" s="165">
        <f>Перечень!D84</f>
        <v>0</v>
      </c>
      <c r="E91" s="19" t="s">
        <v>31</v>
      </c>
      <c r="F91" s="167">
        <f>Перечень!F84</f>
        <v>0</v>
      </c>
      <c r="G91" s="103"/>
      <c r="H91" s="78">
        <f t="shared" si="4"/>
        <v>0</v>
      </c>
      <c r="I91" s="130" t="s">
        <v>249</v>
      </c>
      <c r="J91" s="168">
        <f>Перечень!H84</f>
        <v>0</v>
      </c>
      <c r="K91" s="133"/>
      <c r="L91" s="91">
        <f t="shared" si="5"/>
        <v>0</v>
      </c>
      <c r="M91" s="173">
        <f>Перечень!I84</f>
        <v>0</v>
      </c>
      <c r="N91" s="132"/>
      <c r="O91" s="83">
        <f t="shared" si="3"/>
        <v>0</v>
      </c>
    </row>
    <row r="92" spans="1:15" ht="14.25" customHeight="1">
      <c r="A92" s="288"/>
      <c r="B92" s="246"/>
      <c r="C92" s="119" t="s">
        <v>140</v>
      </c>
      <c r="D92" s="165">
        <f>Перечень!D85</f>
        <v>0</v>
      </c>
      <c r="E92" s="19" t="s">
        <v>117</v>
      </c>
      <c r="F92" s="167">
        <f>Перечень!F85</f>
        <v>0</v>
      </c>
      <c r="G92" s="103"/>
      <c r="H92" s="78">
        <f t="shared" si="4"/>
        <v>0</v>
      </c>
      <c r="I92" s="130" t="s">
        <v>249</v>
      </c>
      <c r="J92" s="168">
        <f>Перечень!H85</f>
        <v>0</v>
      </c>
      <c r="K92" s="133"/>
      <c r="L92" s="91">
        <f t="shared" si="5"/>
        <v>0</v>
      </c>
      <c r="M92" s="173">
        <f>Перечень!I85</f>
        <v>0</v>
      </c>
      <c r="N92" s="132"/>
      <c r="O92" s="83">
        <f t="shared" si="3"/>
        <v>0</v>
      </c>
    </row>
    <row r="93" spans="1:15" ht="13.5" customHeight="1">
      <c r="A93" s="287" t="s">
        <v>132</v>
      </c>
      <c r="B93" s="245" t="s">
        <v>183</v>
      </c>
      <c r="C93" s="119" t="s">
        <v>140</v>
      </c>
      <c r="D93" s="165">
        <f>Перечень!D86</f>
        <v>0</v>
      </c>
      <c r="E93" s="19" t="s">
        <v>31</v>
      </c>
      <c r="F93" s="167">
        <f>Перечень!F86</f>
        <v>0</v>
      </c>
      <c r="G93" s="103"/>
      <c r="H93" s="78">
        <f t="shared" si="4"/>
        <v>0</v>
      </c>
      <c r="I93" s="119"/>
      <c r="J93" s="171">
        <f>Перечень!H86</f>
        <v>0</v>
      </c>
      <c r="K93" s="135"/>
      <c r="L93" s="164">
        <f t="shared" si="5"/>
        <v>0</v>
      </c>
      <c r="M93" s="173">
        <f>Перечень!I86</f>
        <v>0</v>
      </c>
      <c r="N93" s="132"/>
      <c r="O93" s="83">
        <f t="shared" si="3"/>
        <v>0</v>
      </c>
    </row>
    <row r="94" spans="1:15" ht="14.25" customHeight="1">
      <c r="A94" s="288"/>
      <c r="B94" s="246"/>
      <c r="C94" s="119" t="s">
        <v>140</v>
      </c>
      <c r="D94" s="165">
        <f>Перечень!D87</f>
        <v>0</v>
      </c>
      <c r="E94" s="19" t="s">
        <v>117</v>
      </c>
      <c r="F94" s="167">
        <f>Перечень!F87</f>
        <v>0</v>
      </c>
      <c r="G94" s="103"/>
      <c r="H94" s="78">
        <f t="shared" si="4"/>
        <v>0</v>
      </c>
      <c r="I94" s="119"/>
      <c r="J94" s="171">
        <f>Перечень!H87</f>
        <v>0</v>
      </c>
      <c r="K94" s="135"/>
      <c r="L94" s="164">
        <f t="shared" si="5"/>
        <v>0</v>
      </c>
      <c r="M94" s="173">
        <f>Перечень!I87</f>
        <v>0</v>
      </c>
      <c r="N94" s="132"/>
      <c r="O94" s="83">
        <f t="shared" si="3"/>
        <v>0</v>
      </c>
    </row>
    <row r="95" spans="1:15" ht="13.5" customHeight="1">
      <c r="A95" s="287" t="s">
        <v>133</v>
      </c>
      <c r="B95" s="245" t="s">
        <v>183</v>
      </c>
      <c r="C95" s="119" t="s">
        <v>140</v>
      </c>
      <c r="D95" s="165">
        <f>Перечень!D88</f>
        <v>0</v>
      </c>
      <c r="E95" s="19" t="s">
        <v>31</v>
      </c>
      <c r="F95" s="167">
        <f>Перечень!F88</f>
        <v>0</v>
      </c>
      <c r="G95" s="103"/>
      <c r="H95" s="78">
        <f t="shared" si="4"/>
        <v>0</v>
      </c>
      <c r="I95" s="119"/>
      <c r="J95" s="171">
        <f>Перечень!H88</f>
        <v>0</v>
      </c>
      <c r="K95" s="135"/>
      <c r="L95" s="164">
        <f t="shared" si="5"/>
        <v>0</v>
      </c>
      <c r="M95" s="173">
        <f>Перечень!I88</f>
        <v>0</v>
      </c>
      <c r="N95" s="132"/>
      <c r="O95" s="83">
        <f t="shared" si="3"/>
        <v>0</v>
      </c>
    </row>
    <row r="96" spans="1:15" ht="14.25" customHeight="1">
      <c r="A96" s="288"/>
      <c r="B96" s="246"/>
      <c r="C96" s="119" t="s">
        <v>140</v>
      </c>
      <c r="D96" s="165">
        <f>Перечень!D89</f>
        <v>0</v>
      </c>
      <c r="E96" s="19" t="s">
        <v>117</v>
      </c>
      <c r="F96" s="167">
        <f>Перечень!F89</f>
        <v>0</v>
      </c>
      <c r="G96" s="103"/>
      <c r="H96" s="78">
        <f t="shared" si="4"/>
        <v>0</v>
      </c>
      <c r="I96" s="119"/>
      <c r="J96" s="171">
        <f>Перечень!H89</f>
        <v>0</v>
      </c>
      <c r="K96" s="135"/>
      <c r="L96" s="164">
        <f t="shared" si="5"/>
        <v>0</v>
      </c>
      <c r="M96" s="173">
        <f>Перечень!I89</f>
        <v>0</v>
      </c>
      <c r="N96" s="132"/>
      <c r="O96" s="83">
        <f t="shared" si="3"/>
        <v>0</v>
      </c>
    </row>
    <row r="97" spans="1:15" ht="13.5" customHeight="1">
      <c r="A97" s="289" t="s">
        <v>131</v>
      </c>
      <c r="B97" s="290"/>
      <c r="C97" s="63"/>
      <c r="D97" s="73"/>
      <c r="E97" s="65" t="s">
        <v>31</v>
      </c>
      <c r="F97" s="66">
        <f>F69+F71+F73+F75+F77+F79+F81+F83+F85+F87+F89+F91+F93+F95</f>
        <v>130</v>
      </c>
      <c r="G97" s="66">
        <f>G69+G71+G73+G75+G77+G79+G81+G83+G85+G87+G89+G91+G93+G95</f>
        <v>87</v>
      </c>
      <c r="H97" s="66">
        <f t="shared" si="4"/>
        <v>-43</v>
      </c>
      <c r="I97" s="67" t="s">
        <v>29</v>
      </c>
      <c r="J97" s="95" t="s">
        <v>29</v>
      </c>
      <c r="K97" s="95" t="s">
        <v>29</v>
      </c>
      <c r="L97" s="95" t="s">
        <v>29</v>
      </c>
      <c r="M97" s="66">
        <f>M69+M71+M73+M75+M77+M79+M81+M83+M85+M87+M89+M91+M93+M95</f>
        <v>1.8</v>
      </c>
      <c r="N97" s="66">
        <f>N69+N71+N73+N75+N77+N79+N81+N83+N85+N87+N89+N91+N93+N95</f>
        <v>0</v>
      </c>
      <c r="O97" s="66">
        <f t="shared" si="3"/>
        <v>-1.8</v>
      </c>
    </row>
    <row r="98" spans="1:15" ht="13.5" customHeight="1">
      <c r="A98" s="291"/>
      <c r="B98" s="292"/>
      <c r="C98" s="68"/>
      <c r="D98" s="73"/>
      <c r="E98" s="65" t="s">
        <v>117</v>
      </c>
      <c r="F98" s="66">
        <f>F70+F72+F74+F76+F78+F80+F82+F84+F86+F88+F90+F92+F94+F96</f>
        <v>0</v>
      </c>
      <c r="G98" s="66">
        <f>G70+G72+G74+G76+G78+G80+G82+G84+G86+G88+G90+G92+G94+G96</f>
        <v>0</v>
      </c>
      <c r="H98" s="66">
        <f t="shared" si="4"/>
        <v>0</v>
      </c>
      <c r="I98" s="69"/>
      <c r="J98" s="96"/>
      <c r="K98" s="96"/>
      <c r="L98" s="96"/>
      <c r="M98" s="66">
        <f>M70+M72+M74+M76+M78+M80+M82+M84+M86+M88+M90+M92+M94+M96</f>
        <v>0</v>
      </c>
      <c r="N98" s="66">
        <f>N70+N72+N74+N76+N78+N80+N82+N84+N86+N88+N90+N92+N94+N96</f>
        <v>0</v>
      </c>
      <c r="O98" s="66">
        <f t="shared" si="3"/>
        <v>0</v>
      </c>
    </row>
    <row r="99" spans="1:15" ht="12.75">
      <c r="A99" s="293"/>
      <c r="B99" s="294"/>
      <c r="C99" s="68"/>
      <c r="D99" s="74"/>
      <c r="E99" s="71" t="s">
        <v>129</v>
      </c>
      <c r="F99" s="72">
        <f>F97+F98</f>
        <v>130</v>
      </c>
      <c r="G99" s="72">
        <f>G97+G98</f>
        <v>87</v>
      </c>
      <c r="H99" s="72">
        <f t="shared" si="4"/>
        <v>-43</v>
      </c>
      <c r="I99" s="69"/>
      <c r="J99" s="96"/>
      <c r="K99" s="96"/>
      <c r="L99" s="96"/>
      <c r="M99" s="72">
        <f>M97+M98</f>
        <v>1.8</v>
      </c>
      <c r="N99" s="72">
        <f>N97+N98</f>
        <v>0</v>
      </c>
      <c r="O99" s="72">
        <f t="shared" si="3"/>
        <v>-1.8</v>
      </c>
    </row>
    <row r="100" spans="1:15" ht="36">
      <c r="A100" s="185" t="s">
        <v>135</v>
      </c>
      <c r="B100" s="186" t="s">
        <v>136</v>
      </c>
      <c r="C100" s="117"/>
      <c r="D100" s="118"/>
      <c r="E100" s="36"/>
      <c r="F100" s="104"/>
      <c r="G100" s="104"/>
      <c r="H100" s="127"/>
      <c r="I100" s="118"/>
      <c r="J100" s="128"/>
      <c r="K100" s="128"/>
      <c r="L100" s="128"/>
      <c r="M100" s="129"/>
      <c r="N100" s="129"/>
      <c r="O100" s="129"/>
    </row>
    <row r="101" spans="1:15" ht="12.75">
      <c r="A101" s="287" t="s">
        <v>149</v>
      </c>
      <c r="B101" s="245" t="s">
        <v>125</v>
      </c>
      <c r="C101" s="120"/>
      <c r="D101" s="121"/>
      <c r="E101" s="37"/>
      <c r="F101" s="105"/>
      <c r="G101" s="105"/>
      <c r="H101" s="136"/>
      <c r="I101" s="137"/>
      <c r="J101" s="138"/>
      <c r="K101" s="138"/>
      <c r="L101" s="138"/>
      <c r="M101" s="139"/>
      <c r="N101" s="139"/>
      <c r="O101" s="139"/>
    </row>
    <row r="102" spans="1:15" ht="12.75">
      <c r="A102" s="288"/>
      <c r="B102" s="246"/>
      <c r="C102" s="122"/>
      <c r="D102" s="123"/>
      <c r="E102" s="38"/>
      <c r="F102" s="106"/>
      <c r="G102" s="106"/>
      <c r="H102" s="140"/>
      <c r="I102" s="141"/>
      <c r="J102" s="142"/>
      <c r="K102" s="142"/>
      <c r="L102" s="142"/>
      <c r="M102" s="143"/>
      <c r="N102" s="143"/>
      <c r="O102" s="143"/>
    </row>
    <row r="103" spans="1:15" ht="22.5">
      <c r="A103" s="287" t="s">
        <v>142</v>
      </c>
      <c r="B103" s="245" t="s">
        <v>176</v>
      </c>
      <c r="C103" s="119" t="s">
        <v>140</v>
      </c>
      <c r="D103" s="165">
        <f>Перечень!D96</f>
        <v>0</v>
      </c>
      <c r="E103" s="19" t="s">
        <v>31</v>
      </c>
      <c r="F103" s="167">
        <f>Перечень!F96</f>
        <v>0</v>
      </c>
      <c r="G103" s="103">
        <v>0</v>
      </c>
      <c r="H103" s="83">
        <f aca="true" t="shared" si="6" ref="H103:H119">G103-F103</f>
        <v>0</v>
      </c>
      <c r="I103" s="130" t="s">
        <v>249</v>
      </c>
      <c r="J103" s="170">
        <f>Перечень!H96</f>
        <v>0</v>
      </c>
      <c r="K103" s="131"/>
      <c r="L103" s="89">
        <f t="shared" si="5"/>
        <v>0</v>
      </c>
      <c r="M103" s="173">
        <f>Перечень!I96</f>
        <v>0</v>
      </c>
      <c r="N103" s="132"/>
      <c r="O103" s="83">
        <f t="shared" si="3"/>
        <v>0</v>
      </c>
    </row>
    <row r="104" spans="1:15" ht="23.25" customHeight="1">
      <c r="A104" s="288"/>
      <c r="B104" s="246"/>
      <c r="C104" s="119" t="s">
        <v>140</v>
      </c>
      <c r="D104" s="165">
        <f>Перечень!D97</f>
        <v>0</v>
      </c>
      <c r="E104" s="19" t="s">
        <v>117</v>
      </c>
      <c r="F104" s="167">
        <f>Перечень!F97</f>
        <v>0</v>
      </c>
      <c r="G104" s="103"/>
      <c r="H104" s="83">
        <f t="shared" si="6"/>
        <v>0</v>
      </c>
      <c r="I104" s="130" t="s">
        <v>249</v>
      </c>
      <c r="J104" s="170">
        <f>Перечень!H97</f>
        <v>0</v>
      </c>
      <c r="K104" s="131"/>
      <c r="L104" s="89">
        <f t="shared" si="5"/>
        <v>0</v>
      </c>
      <c r="M104" s="173">
        <f>Перечень!I97</f>
        <v>0</v>
      </c>
      <c r="N104" s="132"/>
      <c r="O104" s="83">
        <f t="shared" si="3"/>
        <v>0</v>
      </c>
    </row>
    <row r="105" spans="1:15" ht="13.5" customHeight="1">
      <c r="A105" s="287" t="s">
        <v>144</v>
      </c>
      <c r="B105" s="245" t="s">
        <v>173</v>
      </c>
      <c r="C105" s="119" t="s">
        <v>140</v>
      </c>
      <c r="D105" s="165">
        <f>Перечень!D98</f>
        <v>0</v>
      </c>
      <c r="E105" s="19" t="s">
        <v>31</v>
      </c>
      <c r="F105" s="167">
        <f>Перечень!F98</f>
        <v>0</v>
      </c>
      <c r="G105" s="103">
        <v>0</v>
      </c>
      <c r="H105" s="83">
        <f t="shared" si="6"/>
        <v>0</v>
      </c>
      <c r="I105" s="130" t="s">
        <v>249</v>
      </c>
      <c r="J105" s="170">
        <f>Перечень!H98</f>
        <v>0</v>
      </c>
      <c r="K105" s="131"/>
      <c r="L105" s="89">
        <f t="shared" si="5"/>
        <v>0</v>
      </c>
      <c r="M105" s="173">
        <f>Перечень!I98</f>
        <v>0</v>
      </c>
      <c r="N105" s="132"/>
      <c r="O105" s="83">
        <f t="shared" si="3"/>
        <v>0</v>
      </c>
    </row>
    <row r="106" spans="1:15" ht="13.5" customHeight="1">
      <c r="A106" s="288"/>
      <c r="B106" s="246"/>
      <c r="C106" s="119" t="s">
        <v>140</v>
      </c>
      <c r="D106" s="165">
        <f>Перечень!D99</f>
        <v>0</v>
      </c>
      <c r="E106" s="19" t="s">
        <v>117</v>
      </c>
      <c r="F106" s="167">
        <f>Перечень!F99</f>
        <v>0</v>
      </c>
      <c r="G106" s="103"/>
      <c r="H106" s="83">
        <f t="shared" si="6"/>
        <v>0</v>
      </c>
      <c r="I106" s="130" t="s">
        <v>249</v>
      </c>
      <c r="J106" s="170">
        <f>Перечень!H99</f>
        <v>0</v>
      </c>
      <c r="K106" s="131"/>
      <c r="L106" s="89">
        <f t="shared" si="5"/>
        <v>0</v>
      </c>
      <c r="M106" s="173">
        <f>Перечень!I99</f>
        <v>0</v>
      </c>
      <c r="N106" s="132"/>
      <c r="O106" s="83">
        <f t="shared" si="3"/>
        <v>0</v>
      </c>
    </row>
    <row r="107" spans="1:15" ht="14.25" customHeight="1">
      <c r="A107" s="287" t="s">
        <v>145</v>
      </c>
      <c r="B107" s="245" t="s">
        <v>141</v>
      </c>
      <c r="C107" s="119" t="s">
        <v>140</v>
      </c>
      <c r="D107" s="165"/>
      <c r="E107" s="19" t="s">
        <v>31</v>
      </c>
      <c r="F107" s="167">
        <v>0</v>
      </c>
      <c r="G107" s="103">
        <v>0</v>
      </c>
      <c r="H107" s="83">
        <f t="shared" si="6"/>
        <v>0</v>
      </c>
      <c r="I107" s="130" t="s">
        <v>249</v>
      </c>
      <c r="J107" s="170">
        <f>Перечень!H100</f>
        <v>0.015</v>
      </c>
      <c r="K107" s="131"/>
      <c r="L107" s="89">
        <f t="shared" si="5"/>
        <v>-0.015</v>
      </c>
      <c r="M107" s="173">
        <f>Перечень!I100</f>
        <v>0.4</v>
      </c>
      <c r="N107" s="132"/>
      <c r="O107" s="83">
        <f t="shared" si="3"/>
        <v>-0.4</v>
      </c>
    </row>
    <row r="108" spans="1:15" ht="13.5" customHeight="1">
      <c r="A108" s="288"/>
      <c r="B108" s="246"/>
      <c r="C108" s="119" t="s">
        <v>140</v>
      </c>
      <c r="D108" s="165">
        <f>Перечень!D101</f>
        <v>0</v>
      </c>
      <c r="E108" s="19" t="s">
        <v>117</v>
      </c>
      <c r="F108" s="167">
        <f>Перечень!F101</f>
        <v>0</v>
      </c>
      <c r="G108" s="103"/>
      <c r="H108" s="83">
        <f t="shared" si="6"/>
        <v>0</v>
      </c>
      <c r="I108" s="130" t="s">
        <v>249</v>
      </c>
      <c r="J108" s="170">
        <f>Перечень!H101</f>
        <v>0</v>
      </c>
      <c r="K108" s="131"/>
      <c r="L108" s="89">
        <f t="shared" si="5"/>
        <v>0</v>
      </c>
      <c r="M108" s="173">
        <f>Перечень!I101</f>
        <v>0</v>
      </c>
      <c r="N108" s="132"/>
      <c r="O108" s="83">
        <f t="shared" si="3"/>
        <v>0</v>
      </c>
    </row>
    <row r="109" spans="1:15" ht="14.25" customHeight="1">
      <c r="A109" s="287" t="s">
        <v>146</v>
      </c>
      <c r="B109" s="245" t="s">
        <v>299</v>
      </c>
      <c r="C109" s="119" t="s">
        <v>140</v>
      </c>
      <c r="D109" s="165">
        <f>Перечень!D102</f>
        <v>0</v>
      </c>
      <c r="E109" s="19" t="s">
        <v>31</v>
      </c>
      <c r="F109" s="167">
        <f>Перечень!F102</f>
        <v>0</v>
      </c>
      <c r="G109" s="103"/>
      <c r="H109" s="83">
        <f t="shared" si="6"/>
        <v>0</v>
      </c>
      <c r="I109" s="130" t="s">
        <v>249</v>
      </c>
      <c r="J109" s="170">
        <f>Перечень!H102</f>
        <v>0</v>
      </c>
      <c r="K109" s="131"/>
      <c r="L109" s="89">
        <f t="shared" si="5"/>
        <v>0</v>
      </c>
      <c r="M109" s="173">
        <f>Перечень!I102</f>
        <v>0</v>
      </c>
      <c r="N109" s="132"/>
      <c r="O109" s="83">
        <f t="shared" si="3"/>
        <v>0</v>
      </c>
    </row>
    <row r="110" spans="1:15" ht="14.25" customHeight="1">
      <c r="A110" s="288"/>
      <c r="B110" s="246"/>
      <c r="C110" s="119" t="s">
        <v>140</v>
      </c>
      <c r="D110" s="165">
        <f>Перечень!D103</f>
        <v>0</v>
      </c>
      <c r="E110" s="19" t="s">
        <v>117</v>
      </c>
      <c r="F110" s="167">
        <f>Перечень!F103</f>
        <v>0</v>
      </c>
      <c r="G110" s="103"/>
      <c r="H110" s="83">
        <f t="shared" si="6"/>
        <v>0</v>
      </c>
      <c r="I110" s="130" t="s">
        <v>249</v>
      </c>
      <c r="J110" s="170">
        <f>Перечень!H103</f>
        <v>0</v>
      </c>
      <c r="K110" s="131"/>
      <c r="L110" s="89">
        <f t="shared" si="5"/>
        <v>0</v>
      </c>
      <c r="M110" s="173">
        <f>Перечень!I103</f>
        <v>0</v>
      </c>
      <c r="N110" s="132"/>
      <c r="O110" s="83">
        <f t="shared" si="3"/>
        <v>0</v>
      </c>
    </row>
    <row r="111" spans="1:15" ht="13.5" customHeight="1">
      <c r="A111" s="287" t="s">
        <v>146</v>
      </c>
      <c r="B111" s="245" t="s">
        <v>212</v>
      </c>
      <c r="C111" s="119" t="s">
        <v>140</v>
      </c>
      <c r="D111" s="165">
        <f>Перечень!D104</f>
        <v>10</v>
      </c>
      <c r="E111" s="19" t="s">
        <v>31</v>
      </c>
      <c r="F111" s="167">
        <f>Перечень!F104</f>
        <v>60</v>
      </c>
      <c r="G111" s="103">
        <v>45</v>
      </c>
      <c r="H111" s="83">
        <f t="shared" si="6"/>
        <v>-15</v>
      </c>
      <c r="I111" s="130" t="s">
        <v>249</v>
      </c>
      <c r="J111" s="170">
        <f>Перечень!H104</f>
        <v>0.015</v>
      </c>
      <c r="K111" s="131"/>
      <c r="L111" s="89">
        <f t="shared" si="5"/>
        <v>-0.015</v>
      </c>
      <c r="M111" s="173">
        <f>Перечень!I104</f>
        <v>0.4</v>
      </c>
      <c r="N111" s="132"/>
      <c r="O111" s="83">
        <f t="shared" si="3"/>
        <v>-0.4</v>
      </c>
    </row>
    <row r="112" spans="1:15" ht="15" customHeight="1">
      <c r="A112" s="288"/>
      <c r="B112" s="246"/>
      <c r="C112" s="119" t="s">
        <v>140</v>
      </c>
      <c r="D112" s="165">
        <f>Перечень!D105</f>
        <v>0</v>
      </c>
      <c r="E112" s="19" t="s">
        <v>117</v>
      </c>
      <c r="F112" s="167">
        <f>Перечень!F105</f>
        <v>0</v>
      </c>
      <c r="G112" s="103"/>
      <c r="H112" s="83">
        <f t="shared" si="6"/>
        <v>0</v>
      </c>
      <c r="I112" s="130" t="s">
        <v>249</v>
      </c>
      <c r="J112" s="170">
        <f>Перечень!H105</f>
        <v>0</v>
      </c>
      <c r="K112" s="131"/>
      <c r="L112" s="89">
        <f t="shared" si="5"/>
        <v>0</v>
      </c>
      <c r="M112" s="173">
        <f>Перечень!I105</f>
        <v>0</v>
      </c>
      <c r="N112" s="132"/>
      <c r="O112" s="83">
        <f t="shared" si="3"/>
        <v>0</v>
      </c>
    </row>
    <row r="113" spans="1:15" ht="13.5" customHeight="1">
      <c r="A113" s="287" t="s">
        <v>147</v>
      </c>
      <c r="B113" s="245" t="s">
        <v>183</v>
      </c>
      <c r="C113" s="119" t="s">
        <v>140</v>
      </c>
      <c r="D113" s="165">
        <f>Перечень!D106</f>
        <v>0</v>
      </c>
      <c r="E113" s="19" t="s">
        <v>31</v>
      </c>
      <c r="F113" s="167">
        <f>Перечень!F106</f>
        <v>0</v>
      </c>
      <c r="G113" s="103"/>
      <c r="H113" s="83">
        <f t="shared" si="6"/>
        <v>0</v>
      </c>
      <c r="I113" s="130" t="s">
        <v>249</v>
      </c>
      <c r="J113" s="170">
        <f>Перечень!H106</f>
        <v>0</v>
      </c>
      <c r="K113" s="131"/>
      <c r="L113" s="89">
        <f t="shared" si="5"/>
        <v>0</v>
      </c>
      <c r="M113" s="173">
        <f>Перечень!I106</f>
        <v>0</v>
      </c>
      <c r="N113" s="132"/>
      <c r="O113" s="83">
        <f t="shared" si="3"/>
        <v>0</v>
      </c>
    </row>
    <row r="114" spans="1:15" ht="15" customHeight="1">
      <c r="A114" s="288"/>
      <c r="B114" s="246"/>
      <c r="C114" s="119" t="s">
        <v>140</v>
      </c>
      <c r="D114" s="165">
        <f>Перечень!D107</f>
        <v>0</v>
      </c>
      <c r="E114" s="19" t="s">
        <v>117</v>
      </c>
      <c r="F114" s="167">
        <f>Перечень!F107</f>
        <v>0</v>
      </c>
      <c r="G114" s="103"/>
      <c r="H114" s="83">
        <f t="shared" si="6"/>
        <v>0</v>
      </c>
      <c r="I114" s="130" t="s">
        <v>249</v>
      </c>
      <c r="J114" s="170">
        <f>Перечень!H107</f>
        <v>0</v>
      </c>
      <c r="K114" s="131"/>
      <c r="L114" s="89">
        <f t="shared" si="5"/>
        <v>0</v>
      </c>
      <c r="M114" s="173">
        <f>Перечень!I107</f>
        <v>0</v>
      </c>
      <c r="N114" s="132"/>
      <c r="O114" s="83">
        <f t="shared" si="3"/>
        <v>0</v>
      </c>
    </row>
    <row r="115" spans="1:15" ht="13.5" customHeight="1">
      <c r="A115" s="287" t="s">
        <v>213</v>
      </c>
      <c r="B115" s="245" t="s">
        <v>183</v>
      </c>
      <c r="C115" s="119" t="s">
        <v>140</v>
      </c>
      <c r="D115" s="165">
        <f>Перечень!D108</f>
        <v>0</v>
      </c>
      <c r="E115" s="19" t="s">
        <v>31</v>
      </c>
      <c r="F115" s="167">
        <f>Перечень!F108</f>
        <v>0</v>
      </c>
      <c r="G115" s="103"/>
      <c r="H115" s="83">
        <f t="shared" si="6"/>
        <v>0</v>
      </c>
      <c r="I115" s="130" t="s">
        <v>249</v>
      </c>
      <c r="J115" s="170">
        <f>Перечень!H108</f>
        <v>0</v>
      </c>
      <c r="K115" s="131"/>
      <c r="L115" s="89">
        <f t="shared" si="5"/>
        <v>0</v>
      </c>
      <c r="M115" s="173">
        <f>Перечень!I108</f>
        <v>0</v>
      </c>
      <c r="N115" s="132"/>
      <c r="O115" s="83">
        <f t="shared" si="3"/>
        <v>0</v>
      </c>
    </row>
    <row r="116" spans="1:15" ht="13.5" customHeight="1">
      <c r="A116" s="288"/>
      <c r="B116" s="246"/>
      <c r="C116" s="119" t="s">
        <v>140</v>
      </c>
      <c r="D116" s="165">
        <f>Перечень!D109</f>
        <v>0</v>
      </c>
      <c r="E116" s="19" t="s">
        <v>117</v>
      </c>
      <c r="F116" s="167">
        <f>Перечень!F109</f>
        <v>0</v>
      </c>
      <c r="G116" s="103"/>
      <c r="H116" s="83">
        <f t="shared" si="6"/>
        <v>0</v>
      </c>
      <c r="I116" s="130" t="s">
        <v>249</v>
      </c>
      <c r="J116" s="170">
        <f>Перечень!H109</f>
        <v>0</v>
      </c>
      <c r="K116" s="131"/>
      <c r="L116" s="89">
        <f t="shared" si="5"/>
        <v>0</v>
      </c>
      <c r="M116" s="173">
        <f>Перечень!I109</f>
        <v>0</v>
      </c>
      <c r="N116" s="132"/>
      <c r="O116" s="83">
        <f t="shared" si="3"/>
        <v>0</v>
      </c>
    </row>
    <row r="117" spans="1:15" ht="12" customHeight="1">
      <c r="A117" s="295" t="s">
        <v>297</v>
      </c>
      <c r="B117" s="296"/>
      <c r="C117" s="124"/>
      <c r="D117" s="76"/>
      <c r="E117" s="77" t="s">
        <v>31</v>
      </c>
      <c r="F117" s="78">
        <f>F103+F105+F107+F109+F111+F113+F115</f>
        <v>60</v>
      </c>
      <c r="G117" s="78">
        <f>G103+G105+G107+G109+G111+G113+G115</f>
        <v>45</v>
      </c>
      <c r="H117" s="78">
        <f t="shared" si="6"/>
        <v>-15</v>
      </c>
      <c r="I117" s="79" t="s">
        <v>29</v>
      </c>
      <c r="J117" s="88">
        <f>J103+J105+J107+J109+J111+J113+J115</f>
        <v>0.03</v>
      </c>
      <c r="K117" s="88">
        <f>K103+K105+K107+K109+K111+K113+K115</f>
        <v>0</v>
      </c>
      <c r="L117" s="88">
        <f t="shared" si="5"/>
        <v>-0.03</v>
      </c>
      <c r="M117" s="78">
        <f>M103+M105+M107+M109+M111+M113+M115</f>
        <v>0.8</v>
      </c>
      <c r="N117" s="78">
        <f>N103+N105+N107+N109+N111+N113+N115</f>
        <v>0</v>
      </c>
      <c r="O117" s="78">
        <f t="shared" si="3"/>
        <v>-0.8</v>
      </c>
    </row>
    <row r="118" spans="1:15" ht="13.5" customHeight="1">
      <c r="A118" s="297"/>
      <c r="B118" s="298"/>
      <c r="C118" s="124"/>
      <c r="D118" s="76"/>
      <c r="E118" s="77" t="s">
        <v>117</v>
      </c>
      <c r="F118" s="78">
        <f>F104+F106+F108+F110+F112+F114+F116</f>
        <v>0</v>
      </c>
      <c r="G118" s="78">
        <f>G104+G106+G108+G110+G112+G114+G116</f>
        <v>0</v>
      </c>
      <c r="H118" s="78">
        <f t="shared" si="6"/>
        <v>0</v>
      </c>
      <c r="I118" s="80"/>
      <c r="J118" s="88">
        <f>J104+J106+J108+J110+J112+J114+J116</f>
        <v>0</v>
      </c>
      <c r="K118" s="88">
        <f>K104+K106+K108+K110+K112+K114+K116</f>
        <v>0</v>
      </c>
      <c r="L118" s="88">
        <f t="shared" si="5"/>
        <v>0</v>
      </c>
      <c r="M118" s="78">
        <f>M104+M106+M108+M110+M112+M114+M116</f>
        <v>0</v>
      </c>
      <c r="N118" s="78">
        <f>N104+N106+N108+N110+N112+N114+N116</f>
        <v>0</v>
      </c>
      <c r="O118" s="78">
        <f t="shared" si="3"/>
        <v>0</v>
      </c>
    </row>
    <row r="119" spans="1:15" ht="12.75">
      <c r="A119" s="299"/>
      <c r="B119" s="300"/>
      <c r="C119" s="124"/>
      <c r="D119" s="81"/>
      <c r="E119" s="82" t="s">
        <v>129</v>
      </c>
      <c r="F119" s="83">
        <f>F117+F118</f>
        <v>60</v>
      </c>
      <c r="G119" s="83">
        <f>G117+G118</f>
        <v>45</v>
      </c>
      <c r="H119" s="83">
        <f t="shared" si="6"/>
        <v>-15</v>
      </c>
      <c r="I119" s="80"/>
      <c r="J119" s="89">
        <f>J117+J118</f>
        <v>0.03</v>
      </c>
      <c r="K119" s="89">
        <f>K117+K118</f>
        <v>0</v>
      </c>
      <c r="L119" s="89">
        <f t="shared" si="5"/>
        <v>-0.03</v>
      </c>
      <c r="M119" s="83">
        <f>M117+M118</f>
        <v>0.8</v>
      </c>
      <c r="N119" s="83">
        <f>N117+N118</f>
        <v>0</v>
      </c>
      <c r="O119" s="83">
        <f t="shared" si="3"/>
        <v>-0.8</v>
      </c>
    </row>
    <row r="120" spans="1:15" ht="12.75">
      <c r="A120" s="287" t="s">
        <v>143</v>
      </c>
      <c r="B120" s="245" t="s">
        <v>177</v>
      </c>
      <c r="C120" s="120"/>
      <c r="D120" s="121"/>
      <c r="E120" s="37"/>
      <c r="F120" s="105"/>
      <c r="G120" s="105"/>
      <c r="H120" s="136"/>
      <c r="I120" s="137"/>
      <c r="J120" s="138"/>
      <c r="K120" s="138"/>
      <c r="L120" s="138"/>
      <c r="M120" s="139"/>
      <c r="N120" s="139"/>
      <c r="O120" s="139"/>
    </row>
    <row r="121" spans="1:15" ht="12.75">
      <c r="A121" s="288"/>
      <c r="B121" s="246"/>
      <c r="C121" s="122"/>
      <c r="D121" s="123"/>
      <c r="E121" s="38"/>
      <c r="F121" s="106"/>
      <c r="G121" s="106"/>
      <c r="H121" s="140"/>
      <c r="I121" s="141"/>
      <c r="J121" s="142"/>
      <c r="K121" s="142"/>
      <c r="L121" s="142"/>
      <c r="M121" s="143"/>
      <c r="N121" s="143"/>
      <c r="O121" s="143"/>
    </row>
    <row r="122" spans="1:15" ht="13.5" customHeight="1">
      <c r="A122" s="287" t="s">
        <v>150</v>
      </c>
      <c r="B122" s="245" t="s">
        <v>178</v>
      </c>
      <c r="C122" s="119" t="s">
        <v>140</v>
      </c>
      <c r="D122" s="165">
        <f>Перечень!D115</f>
        <v>0</v>
      </c>
      <c r="E122" s="19" t="s">
        <v>31</v>
      </c>
      <c r="F122" s="167">
        <f>Перечень!F115</f>
        <v>0</v>
      </c>
      <c r="G122" s="103"/>
      <c r="H122" s="83">
        <f aca="true" t="shared" si="7" ref="H122:H136">G122-F122</f>
        <v>0</v>
      </c>
      <c r="I122" s="130" t="s">
        <v>249</v>
      </c>
      <c r="J122" s="170">
        <f>Перечень!H115</f>
        <v>0</v>
      </c>
      <c r="K122" s="131"/>
      <c r="L122" s="89">
        <f t="shared" si="5"/>
        <v>0</v>
      </c>
      <c r="M122" s="173">
        <f>Перечень!I115</f>
        <v>0</v>
      </c>
      <c r="N122" s="132"/>
      <c r="O122" s="83">
        <f t="shared" si="3"/>
        <v>0</v>
      </c>
    </row>
    <row r="123" spans="1:15" ht="15" customHeight="1">
      <c r="A123" s="288"/>
      <c r="B123" s="246"/>
      <c r="C123" s="119" t="s">
        <v>140</v>
      </c>
      <c r="D123" s="165">
        <f>Перечень!D116</f>
        <v>0</v>
      </c>
      <c r="E123" s="19" t="s">
        <v>117</v>
      </c>
      <c r="F123" s="167">
        <f>Перечень!F116</f>
        <v>0</v>
      </c>
      <c r="G123" s="103"/>
      <c r="H123" s="83">
        <f t="shared" si="7"/>
        <v>0</v>
      </c>
      <c r="I123" s="130" t="s">
        <v>249</v>
      </c>
      <c r="J123" s="170">
        <f>Перечень!H116</f>
        <v>0</v>
      </c>
      <c r="K123" s="131"/>
      <c r="L123" s="89">
        <f t="shared" si="5"/>
        <v>0</v>
      </c>
      <c r="M123" s="173">
        <f>Перечень!I116</f>
        <v>0</v>
      </c>
      <c r="N123" s="132"/>
      <c r="O123" s="83">
        <f t="shared" si="3"/>
        <v>0</v>
      </c>
    </row>
    <row r="124" spans="1:15" ht="14.25" customHeight="1">
      <c r="A124" s="287" t="s">
        <v>151</v>
      </c>
      <c r="B124" s="245" t="s">
        <v>172</v>
      </c>
      <c r="C124" s="119" t="s">
        <v>140</v>
      </c>
      <c r="D124" s="165">
        <f>Перечень!D117</f>
        <v>1</v>
      </c>
      <c r="E124" s="19" t="s">
        <v>31</v>
      </c>
      <c r="F124" s="167">
        <f>Перечень!F117</f>
        <v>0</v>
      </c>
      <c r="G124" s="103">
        <v>0</v>
      </c>
      <c r="H124" s="83">
        <f t="shared" si="7"/>
        <v>0</v>
      </c>
      <c r="I124" s="130" t="s">
        <v>249</v>
      </c>
      <c r="J124" s="170">
        <f>Перечень!H117</f>
        <v>0</v>
      </c>
      <c r="K124" s="131"/>
      <c r="L124" s="89">
        <f t="shared" si="5"/>
        <v>0</v>
      </c>
      <c r="M124" s="173">
        <f>Перечень!I117</f>
        <v>0</v>
      </c>
      <c r="N124" s="132"/>
      <c r="O124" s="83">
        <f t="shared" si="3"/>
        <v>0</v>
      </c>
    </row>
    <row r="125" spans="1:15" ht="13.5" customHeight="1">
      <c r="A125" s="288"/>
      <c r="B125" s="246"/>
      <c r="C125" s="119" t="s">
        <v>140</v>
      </c>
      <c r="D125" s="165">
        <f>Перечень!D118</f>
        <v>0</v>
      </c>
      <c r="E125" s="19" t="s">
        <v>117</v>
      </c>
      <c r="F125" s="167">
        <f>Перечень!F118</f>
        <v>0</v>
      </c>
      <c r="G125" s="103"/>
      <c r="H125" s="83">
        <f t="shared" si="7"/>
        <v>0</v>
      </c>
      <c r="I125" s="130" t="s">
        <v>249</v>
      </c>
      <c r="J125" s="170">
        <f>Перечень!H118</f>
        <v>0</v>
      </c>
      <c r="K125" s="131"/>
      <c r="L125" s="89">
        <f t="shared" si="5"/>
        <v>0</v>
      </c>
      <c r="M125" s="173">
        <f>Перечень!I118</f>
        <v>0</v>
      </c>
      <c r="N125" s="132"/>
      <c r="O125" s="83">
        <f t="shared" si="3"/>
        <v>0</v>
      </c>
    </row>
    <row r="126" spans="1:15" ht="12.75" customHeight="1">
      <c r="A126" s="287" t="s">
        <v>152</v>
      </c>
      <c r="B126" s="245" t="s">
        <v>141</v>
      </c>
      <c r="C126" s="119" t="s">
        <v>140</v>
      </c>
      <c r="D126" s="165">
        <f>Перечень!D119</f>
        <v>0</v>
      </c>
      <c r="E126" s="19" t="s">
        <v>31</v>
      </c>
      <c r="F126" s="167">
        <f>Перечень!F119</f>
        <v>20</v>
      </c>
      <c r="G126" s="103">
        <v>5</v>
      </c>
      <c r="H126" s="83">
        <f t="shared" si="7"/>
        <v>-15</v>
      </c>
      <c r="I126" s="130" t="s">
        <v>249</v>
      </c>
      <c r="J126" s="170">
        <f>Перечень!H119</f>
        <v>0</v>
      </c>
      <c r="K126" s="131"/>
      <c r="L126" s="89">
        <f t="shared" si="5"/>
        <v>0</v>
      </c>
      <c r="M126" s="173">
        <f>Перечень!I119</f>
        <v>0</v>
      </c>
      <c r="N126" s="132"/>
      <c r="O126" s="83">
        <f t="shared" si="3"/>
        <v>0</v>
      </c>
    </row>
    <row r="127" spans="1:15" ht="14.25" customHeight="1">
      <c r="A127" s="288"/>
      <c r="B127" s="246"/>
      <c r="C127" s="119" t="s">
        <v>140</v>
      </c>
      <c r="D127" s="165">
        <f>Перечень!D120</f>
        <v>0</v>
      </c>
      <c r="E127" s="19" t="s">
        <v>117</v>
      </c>
      <c r="F127" s="167">
        <f>Перечень!F120</f>
        <v>0</v>
      </c>
      <c r="G127" s="103"/>
      <c r="H127" s="83">
        <f t="shared" si="7"/>
        <v>0</v>
      </c>
      <c r="I127" s="130" t="s">
        <v>249</v>
      </c>
      <c r="J127" s="170">
        <f>Перечень!H120</f>
        <v>0</v>
      </c>
      <c r="K127" s="131"/>
      <c r="L127" s="89">
        <f t="shared" si="5"/>
        <v>0</v>
      </c>
      <c r="M127" s="173">
        <f>Перечень!I120</f>
        <v>0</v>
      </c>
      <c r="N127" s="132"/>
      <c r="O127" s="83">
        <f t="shared" si="3"/>
        <v>0</v>
      </c>
    </row>
    <row r="128" spans="1:15" ht="13.5" customHeight="1">
      <c r="A128" s="287" t="s">
        <v>153</v>
      </c>
      <c r="B128" s="245" t="s">
        <v>214</v>
      </c>
      <c r="C128" s="119" t="s">
        <v>140</v>
      </c>
      <c r="D128" s="165">
        <f>Перечень!D121</f>
        <v>2</v>
      </c>
      <c r="E128" s="19" t="s">
        <v>31</v>
      </c>
      <c r="F128" s="167">
        <f>Перечень!F121</f>
        <v>40</v>
      </c>
      <c r="G128" s="103">
        <v>25</v>
      </c>
      <c r="H128" s="83">
        <f t="shared" si="7"/>
        <v>-15</v>
      </c>
      <c r="I128" s="130" t="s">
        <v>249</v>
      </c>
      <c r="J128" s="170">
        <f>Перечень!H121</f>
        <v>0.015</v>
      </c>
      <c r="K128" s="131"/>
      <c r="L128" s="89">
        <f t="shared" si="5"/>
        <v>-0.015</v>
      </c>
      <c r="M128" s="173">
        <f>Перечень!I121</f>
        <v>0.4</v>
      </c>
      <c r="N128" s="132"/>
      <c r="O128" s="83">
        <f t="shared" si="3"/>
        <v>-0.4</v>
      </c>
    </row>
    <row r="129" spans="1:15" ht="14.25" customHeight="1">
      <c r="A129" s="288"/>
      <c r="B129" s="246"/>
      <c r="C129" s="119" t="s">
        <v>140</v>
      </c>
      <c r="D129" s="165">
        <f>Перечень!D122</f>
        <v>0</v>
      </c>
      <c r="E129" s="19" t="s">
        <v>117</v>
      </c>
      <c r="F129" s="167">
        <f>Перечень!F122</f>
        <v>0</v>
      </c>
      <c r="G129" s="103"/>
      <c r="H129" s="83">
        <f t="shared" si="7"/>
        <v>0</v>
      </c>
      <c r="I129" s="130" t="s">
        <v>249</v>
      </c>
      <c r="J129" s="170">
        <f>Перечень!H122</f>
        <v>0</v>
      </c>
      <c r="K129" s="131"/>
      <c r="L129" s="89">
        <f t="shared" si="5"/>
        <v>0</v>
      </c>
      <c r="M129" s="173">
        <f>Перечень!I122</f>
        <v>0</v>
      </c>
      <c r="N129" s="132"/>
      <c r="O129" s="83">
        <f t="shared" si="3"/>
        <v>0</v>
      </c>
    </row>
    <row r="130" spans="1:15" ht="13.5" customHeight="1">
      <c r="A130" s="287" t="s">
        <v>154</v>
      </c>
      <c r="B130" s="245" t="s">
        <v>183</v>
      </c>
      <c r="C130" s="119" t="s">
        <v>140</v>
      </c>
      <c r="D130" s="165">
        <f>Перечень!D123</f>
        <v>0</v>
      </c>
      <c r="E130" s="19" t="s">
        <v>31</v>
      </c>
      <c r="F130" s="167">
        <f>Перечень!F123</f>
        <v>0</v>
      </c>
      <c r="G130" s="103"/>
      <c r="H130" s="83">
        <f t="shared" si="7"/>
        <v>0</v>
      </c>
      <c r="I130" s="130" t="s">
        <v>249</v>
      </c>
      <c r="J130" s="170">
        <f>Перечень!H123</f>
        <v>0</v>
      </c>
      <c r="K130" s="131"/>
      <c r="L130" s="89">
        <f t="shared" si="5"/>
        <v>0</v>
      </c>
      <c r="M130" s="173">
        <f>Перечень!I123</f>
        <v>0</v>
      </c>
      <c r="N130" s="132"/>
      <c r="O130" s="83">
        <f t="shared" si="3"/>
        <v>0</v>
      </c>
    </row>
    <row r="131" spans="1:15" ht="15" customHeight="1">
      <c r="A131" s="288"/>
      <c r="B131" s="246"/>
      <c r="C131" s="119" t="s">
        <v>140</v>
      </c>
      <c r="D131" s="165">
        <f>Перечень!D124</f>
        <v>0</v>
      </c>
      <c r="E131" s="19" t="s">
        <v>117</v>
      </c>
      <c r="F131" s="167">
        <f>Перечень!F124</f>
        <v>0</v>
      </c>
      <c r="G131" s="103"/>
      <c r="H131" s="83">
        <f t="shared" si="7"/>
        <v>0</v>
      </c>
      <c r="I131" s="130" t="s">
        <v>249</v>
      </c>
      <c r="J131" s="170">
        <f>Перечень!H124</f>
        <v>0</v>
      </c>
      <c r="K131" s="131"/>
      <c r="L131" s="89">
        <f t="shared" si="5"/>
        <v>0</v>
      </c>
      <c r="M131" s="173">
        <f>Перечень!I124</f>
        <v>0</v>
      </c>
      <c r="N131" s="132"/>
      <c r="O131" s="83">
        <f t="shared" si="3"/>
        <v>0</v>
      </c>
    </row>
    <row r="132" spans="1:15" ht="11.25" customHeight="1">
      <c r="A132" s="287" t="s">
        <v>219</v>
      </c>
      <c r="B132" s="245" t="s">
        <v>183</v>
      </c>
      <c r="C132" s="119" t="s">
        <v>140</v>
      </c>
      <c r="D132" s="165">
        <f>Перечень!D125</f>
        <v>0</v>
      </c>
      <c r="E132" s="19" t="s">
        <v>31</v>
      </c>
      <c r="F132" s="167">
        <f>Перечень!F125</f>
        <v>0</v>
      </c>
      <c r="G132" s="103"/>
      <c r="H132" s="83">
        <f t="shared" si="7"/>
        <v>0</v>
      </c>
      <c r="I132" s="130" t="s">
        <v>249</v>
      </c>
      <c r="J132" s="170">
        <f>Перечень!H125</f>
        <v>0</v>
      </c>
      <c r="K132" s="131"/>
      <c r="L132" s="89">
        <f t="shared" si="5"/>
        <v>0</v>
      </c>
      <c r="M132" s="173">
        <f>Перечень!I125</f>
        <v>0</v>
      </c>
      <c r="N132" s="132"/>
      <c r="O132" s="83">
        <f t="shared" si="3"/>
        <v>0</v>
      </c>
    </row>
    <row r="133" spans="1:15" ht="14.25" customHeight="1">
      <c r="A133" s="288"/>
      <c r="B133" s="246"/>
      <c r="C133" s="119" t="s">
        <v>140</v>
      </c>
      <c r="D133" s="165">
        <f>Перечень!D126</f>
        <v>0</v>
      </c>
      <c r="E133" s="19" t="s">
        <v>117</v>
      </c>
      <c r="F133" s="167">
        <f>Перечень!F126</f>
        <v>0</v>
      </c>
      <c r="G133" s="103"/>
      <c r="H133" s="83">
        <f t="shared" si="7"/>
        <v>0</v>
      </c>
      <c r="I133" s="130" t="s">
        <v>249</v>
      </c>
      <c r="J133" s="170">
        <f>Перечень!H126</f>
        <v>0</v>
      </c>
      <c r="K133" s="131"/>
      <c r="L133" s="89">
        <f t="shared" si="5"/>
        <v>0</v>
      </c>
      <c r="M133" s="173">
        <f>Перечень!I126</f>
        <v>0</v>
      </c>
      <c r="N133" s="132"/>
      <c r="O133" s="83">
        <f t="shared" si="3"/>
        <v>0</v>
      </c>
    </row>
    <row r="134" spans="1:15" ht="13.5" customHeight="1">
      <c r="A134" s="295" t="s">
        <v>148</v>
      </c>
      <c r="B134" s="296"/>
      <c r="C134" s="124"/>
      <c r="D134" s="76"/>
      <c r="E134" s="77" t="s">
        <v>31</v>
      </c>
      <c r="F134" s="78">
        <f>F122+F124+F126+F128+F130+F132</f>
        <v>60</v>
      </c>
      <c r="G134" s="78">
        <f>G122+G124+G126+G128+G130+G132</f>
        <v>30</v>
      </c>
      <c r="H134" s="78">
        <f t="shared" si="7"/>
        <v>-30</v>
      </c>
      <c r="I134" s="79" t="s">
        <v>29</v>
      </c>
      <c r="J134" s="88">
        <f>J122+J124+J126+J128+J130+J132</f>
        <v>0.015</v>
      </c>
      <c r="K134" s="88">
        <f>K122+K124+K126+K128+K130+K132</f>
        <v>0</v>
      </c>
      <c r="L134" s="88">
        <f t="shared" si="5"/>
        <v>-0.015</v>
      </c>
      <c r="M134" s="78">
        <f>M122+M124+M126+M128+M130+M132</f>
        <v>0.4</v>
      </c>
      <c r="N134" s="78">
        <f>N122+N124+N126+N128+N130+N132</f>
        <v>0</v>
      </c>
      <c r="O134" s="78">
        <f t="shared" si="3"/>
        <v>-0.4</v>
      </c>
    </row>
    <row r="135" spans="1:15" ht="13.5" customHeight="1">
      <c r="A135" s="297"/>
      <c r="B135" s="298"/>
      <c r="C135" s="124"/>
      <c r="D135" s="76"/>
      <c r="E135" s="77" t="s">
        <v>117</v>
      </c>
      <c r="F135" s="78">
        <f>F123+F125+F127+F129+F131+F133</f>
        <v>0</v>
      </c>
      <c r="G135" s="78">
        <f>G123+G125+G127+G129+G131+G133</f>
        <v>0</v>
      </c>
      <c r="H135" s="78">
        <f t="shared" si="7"/>
        <v>0</v>
      </c>
      <c r="I135" s="80"/>
      <c r="J135" s="88">
        <f>J123+J125+J127+J129+J131+J133</f>
        <v>0</v>
      </c>
      <c r="K135" s="88">
        <f>K123+K125+K127+K129+K131+K133</f>
        <v>0</v>
      </c>
      <c r="L135" s="88">
        <f t="shared" si="5"/>
        <v>0</v>
      </c>
      <c r="M135" s="78">
        <f>M123+M125+M127+M129+M131+M133</f>
        <v>0</v>
      </c>
      <c r="N135" s="78">
        <f>N123+N125+N127+N129+N131+N133</f>
        <v>0</v>
      </c>
      <c r="O135" s="78">
        <f t="shared" si="3"/>
        <v>0</v>
      </c>
    </row>
    <row r="136" spans="1:15" ht="12.75">
      <c r="A136" s="299"/>
      <c r="B136" s="300"/>
      <c r="C136" s="124"/>
      <c r="D136" s="81"/>
      <c r="E136" s="82" t="s">
        <v>129</v>
      </c>
      <c r="F136" s="83">
        <f>F134+F135</f>
        <v>60</v>
      </c>
      <c r="G136" s="83">
        <f>G134+G135</f>
        <v>30</v>
      </c>
      <c r="H136" s="83">
        <f t="shared" si="7"/>
        <v>-30</v>
      </c>
      <c r="I136" s="80"/>
      <c r="J136" s="89">
        <f>J134+J135</f>
        <v>0.015</v>
      </c>
      <c r="K136" s="89">
        <f>K134+K135</f>
        <v>0</v>
      </c>
      <c r="L136" s="89">
        <f t="shared" si="5"/>
        <v>-0.015</v>
      </c>
      <c r="M136" s="83">
        <f>M134+M135</f>
        <v>0.4</v>
      </c>
      <c r="N136" s="83">
        <f>N134+N135</f>
        <v>0</v>
      </c>
      <c r="O136" s="83">
        <f t="shared" si="3"/>
        <v>-0.4</v>
      </c>
    </row>
    <row r="137" spans="1:15" ht="12.75">
      <c r="A137" s="287" t="s">
        <v>155</v>
      </c>
      <c r="B137" s="245" t="s">
        <v>126</v>
      </c>
      <c r="C137" s="120"/>
      <c r="D137" s="121"/>
      <c r="E137" s="37"/>
      <c r="F137" s="105"/>
      <c r="G137" s="105"/>
      <c r="H137" s="136"/>
      <c r="I137" s="137"/>
      <c r="J137" s="138"/>
      <c r="K137" s="138"/>
      <c r="L137" s="138"/>
      <c r="M137" s="139"/>
      <c r="N137" s="139"/>
      <c r="O137" s="139"/>
    </row>
    <row r="138" spans="1:15" ht="12.75">
      <c r="A138" s="288"/>
      <c r="B138" s="246"/>
      <c r="C138" s="122"/>
      <c r="D138" s="123"/>
      <c r="E138" s="38"/>
      <c r="F138" s="106"/>
      <c r="G138" s="106"/>
      <c r="H138" s="140"/>
      <c r="I138" s="141"/>
      <c r="J138" s="142"/>
      <c r="K138" s="142"/>
      <c r="L138" s="142"/>
      <c r="M138" s="143"/>
      <c r="N138" s="143"/>
      <c r="O138" s="143"/>
    </row>
    <row r="139" spans="1:15" ht="22.5">
      <c r="A139" s="287" t="s">
        <v>156</v>
      </c>
      <c r="B139" s="245" t="s">
        <v>179</v>
      </c>
      <c r="C139" s="119" t="s">
        <v>140</v>
      </c>
      <c r="D139" s="165">
        <f>Перечень!D132</f>
        <v>0</v>
      </c>
      <c r="E139" s="19" t="s">
        <v>31</v>
      </c>
      <c r="F139" s="167">
        <f>Перечень!F132</f>
        <v>0</v>
      </c>
      <c r="G139" s="103"/>
      <c r="H139" s="83">
        <f aca="true" t="shared" si="8" ref="H139:H163">G139-F139</f>
        <v>0</v>
      </c>
      <c r="I139" s="119" t="s">
        <v>19</v>
      </c>
      <c r="J139" s="168">
        <f>Перечень!H132</f>
        <v>0</v>
      </c>
      <c r="K139" s="133"/>
      <c r="L139" s="91">
        <f t="shared" si="5"/>
        <v>0</v>
      </c>
      <c r="M139" s="173">
        <f>Перечень!I132</f>
        <v>0</v>
      </c>
      <c r="N139" s="132"/>
      <c r="O139" s="83">
        <f t="shared" si="3"/>
        <v>0</v>
      </c>
    </row>
    <row r="140" spans="1:15" ht="24.75" customHeight="1">
      <c r="A140" s="288"/>
      <c r="B140" s="246"/>
      <c r="C140" s="119" t="s">
        <v>140</v>
      </c>
      <c r="D140" s="165">
        <f>Перечень!D133</f>
        <v>0</v>
      </c>
      <c r="E140" s="19" t="s">
        <v>117</v>
      </c>
      <c r="F140" s="167">
        <f>Перечень!F133</f>
        <v>0</v>
      </c>
      <c r="G140" s="103"/>
      <c r="H140" s="83">
        <f t="shared" si="8"/>
        <v>0</v>
      </c>
      <c r="I140" s="119" t="s">
        <v>19</v>
      </c>
      <c r="J140" s="168">
        <f>Перечень!H133</f>
        <v>0</v>
      </c>
      <c r="K140" s="133"/>
      <c r="L140" s="91">
        <f t="shared" si="5"/>
        <v>0</v>
      </c>
      <c r="M140" s="173">
        <f>Перечень!I133</f>
        <v>0</v>
      </c>
      <c r="N140" s="132"/>
      <c r="O140" s="83">
        <f t="shared" si="3"/>
        <v>0</v>
      </c>
    </row>
    <row r="141" spans="1:15" ht="12" customHeight="1">
      <c r="A141" s="287" t="s">
        <v>157</v>
      </c>
      <c r="B141" s="245" t="s">
        <v>180</v>
      </c>
      <c r="C141" s="119" t="s">
        <v>140</v>
      </c>
      <c r="D141" s="165">
        <f>Перечень!D134</f>
        <v>0</v>
      </c>
      <c r="E141" s="19" t="s">
        <v>31</v>
      </c>
      <c r="F141" s="167">
        <f>Перечень!F134</f>
        <v>0</v>
      </c>
      <c r="G141" s="103"/>
      <c r="H141" s="83">
        <f t="shared" si="8"/>
        <v>0</v>
      </c>
      <c r="I141" s="119" t="s">
        <v>19</v>
      </c>
      <c r="J141" s="168">
        <f>Перечень!H134</f>
        <v>0</v>
      </c>
      <c r="K141" s="133"/>
      <c r="L141" s="91">
        <f t="shared" si="5"/>
        <v>0</v>
      </c>
      <c r="M141" s="173">
        <f>Перечень!I134</f>
        <v>0</v>
      </c>
      <c r="N141" s="132"/>
      <c r="O141" s="83">
        <f t="shared" si="3"/>
        <v>0</v>
      </c>
    </row>
    <row r="142" spans="1:15" ht="14.25" customHeight="1">
      <c r="A142" s="288"/>
      <c r="B142" s="246"/>
      <c r="C142" s="119" t="s">
        <v>140</v>
      </c>
      <c r="D142" s="165">
        <f>Перечень!D135</f>
        <v>0</v>
      </c>
      <c r="E142" s="19" t="s">
        <v>117</v>
      </c>
      <c r="F142" s="167">
        <f>Перечень!F135</f>
        <v>0</v>
      </c>
      <c r="G142" s="103"/>
      <c r="H142" s="83">
        <f t="shared" si="8"/>
        <v>0</v>
      </c>
      <c r="I142" s="119" t="s">
        <v>19</v>
      </c>
      <c r="J142" s="168">
        <f>Перечень!H135</f>
        <v>0</v>
      </c>
      <c r="K142" s="133"/>
      <c r="L142" s="91">
        <f t="shared" si="5"/>
        <v>0</v>
      </c>
      <c r="M142" s="173">
        <f>Перечень!I135</f>
        <v>0</v>
      </c>
      <c r="N142" s="132"/>
      <c r="O142" s="83">
        <f t="shared" si="3"/>
        <v>0</v>
      </c>
    </row>
    <row r="143" spans="1:15" ht="12" customHeight="1">
      <c r="A143" s="287" t="s">
        <v>158</v>
      </c>
      <c r="B143" s="245" t="s">
        <v>181</v>
      </c>
      <c r="C143" s="119" t="s">
        <v>140</v>
      </c>
      <c r="D143" s="165">
        <f>Перечень!D136</f>
        <v>0</v>
      </c>
      <c r="E143" s="19" t="s">
        <v>31</v>
      </c>
      <c r="F143" s="167">
        <f>Перечень!F136</f>
        <v>0</v>
      </c>
      <c r="G143" s="103"/>
      <c r="H143" s="83">
        <f t="shared" si="8"/>
        <v>0</v>
      </c>
      <c r="I143" s="119" t="s">
        <v>19</v>
      </c>
      <c r="J143" s="168">
        <f>Перечень!H136</f>
        <v>0</v>
      </c>
      <c r="K143" s="133"/>
      <c r="L143" s="91">
        <f t="shared" si="5"/>
        <v>0</v>
      </c>
      <c r="M143" s="173">
        <f>Перечень!I136</f>
        <v>0</v>
      </c>
      <c r="N143" s="132"/>
      <c r="O143" s="83">
        <f t="shared" si="3"/>
        <v>0</v>
      </c>
    </row>
    <row r="144" spans="1:15" ht="13.5" customHeight="1">
      <c r="A144" s="288"/>
      <c r="B144" s="246"/>
      <c r="C144" s="119" t="s">
        <v>140</v>
      </c>
      <c r="D144" s="165">
        <f>Перечень!D137</f>
        <v>0</v>
      </c>
      <c r="E144" s="19" t="s">
        <v>117</v>
      </c>
      <c r="F144" s="167">
        <f>Перечень!F137</f>
        <v>0</v>
      </c>
      <c r="G144" s="103"/>
      <c r="H144" s="83">
        <f t="shared" si="8"/>
        <v>0</v>
      </c>
      <c r="I144" s="119" t="s">
        <v>19</v>
      </c>
      <c r="J144" s="168">
        <f>Перечень!H137</f>
        <v>0</v>
      </c>
      <c r="K144" s="133"/>
      <c r="L144" s="91">
        <f t="shared" si="5"/>
        <v>0</v>
      </c>
      <c r="M144" s="173">
        <f>Перечень!I137</f>
        <v>0</v>
      </c>
      <c r="N144" s="132"/>
      <c r="O144" s="83">
        <f t="shared" si="3"/>
        <v>0</v>
      </c>
    </row>
    <row r="145" spans="1:15" ht="13.5" customHeight="1">
      <c r="A145" s="287" t="s">
        <v>159</v>
      </c>
      <c r="B145" s="245" t="s">
        <v>165</v>
      </c>
      <c r="C145" s="119" t="s">
        <v>140</v>
      </c>
      <c r="D145" s="165">
        <f>Перечень!D138</f>
        <v>0</v>
      </c>
      <c r="E145" s="19" t="s">
        <v>31</v>
      </c>
      <c r="F145" s="167">
        <f>Перечень!F138</f>
        <v>0</v>
      </c>
      <c r="G145" s="103"/>
      <c r="H145" s="83">
        <f t="shared" si="8"/>
        <v>0</v>
      </c>
      <c r="I145" s="119" t="s">
        <v>19</v>
      </c>
      <c r="J145" s="168">
        <f>Перечень!H138</f>
        <v>0</v>
      </c>
      <c r="K145" s="133"/>
      <c r="L145" s="91">
        <f t="shared" si="5"/>
        <v>0</v>
      </c>
      <c r="M145" s="173">
        <f>Перечень!I138</f>
        <v>0</v>
      </c>
      <c r="N145" s="132"/>
      <c r="O145" s="83">
        <f t="shared" si="3"/>
        <v>0</v>
      </c>
    </row>
    <row r="146" spans="1:15" ht="15" customHeight="1">
      <c r="A146" s="288"/>
      <c r="B146" s="246"/>
      <c r="C146" s="119" t="s">
        <v>140</v>
      </c>
      <c r="D146" s="165">
        <f>Перечень!D139</f>
        <v>0</v>
      </c>
      <c r="E146" s="19" t="s">
        <v>117</v>
      </c>
      <c r="F146" s="167">
        <f>Перечень!F139</f>
        <v>0</v>
      </c>
      <c r="G146" s="103"/>
      <c r="H146" s="83">
        <f t="shared" si="8"/>
        <v>0</v>
      </c>
      <c r="I146" s="119" t="s">
        <v>19</v>
      </c>
      <c r="J146" s="168">
        <f>Перечень!H139</f>
        <v>0</v>
      </c>
      <c r="K146" s="133"/>
      <c r="L146" s="91">
        <f t="shared" si="5"/>
        <v>0</v>
      </c>
      <c r="M146" s="173">
        <f>Перечень!I139</f>
        <v>0</v>
      </c>
      <c r="N146" s="132"/>
      <c r="O146" s="83">
        <f t="shared" si="3"/>
        <v>0</v>
      </c>
    </row>
    <row r="147" spans="1:15" ht="13.5" customHeight="1">
      <c r="A147" s="287" t="s">
        <v>160</v>
      </c>
      <c r="B147" s="245" t="s">
        <v>184</v>
      </c>
      <c r="C147" s="119" t="s">
        <v>140</v>
      </c>
      <c r="D147" s="165">
        <f>Перечень!D140</f>
        <v>1</v>
      </c>
      <c r="E147" s="19" t="s">
        <v>31</v>
      </c>
      <c r="F147" s="167">
        <f>Перечень!F140</f>
        <v>0</v>
      </c>
      <c r="G147" s="103"/>
      <c r="H147" s="83">
        <f t="shared" si="8"/>
        <v>0</v>
      </c>
      <c r="I147" s="119" t="s">
        <v>19</v>
      </c>
      <c r="J147" s="168">
        <f>Перечень!H140</f>
        <v>0</v>
      </c>
      <c r="K147" s="133"/>
      <c r="L147" s="91">
        <f t="shared" si="5"/>
        <v>0</v>
      </c>
      <c r="M147" s="173">
        <f>Перечень!I140</f>
        <v>0</v>
      </c>
      <c r="N147" s="132"/>
      <c r="O147" s="83">
        <f aca="true" t="shared" si="9" ref="O147:O210">N147-M147</f>
        <v>0</v>
      </c>
    </row>
    <row r="148" spans="1:15" ht="15" customHeight="1">
      <c r="A148" s="288"/>
      <c r="B148" s="246"/>
      <c r="C148" s="119" t="s">
        <v>140</v>
      </c>
      <c r="D148" s="165">
        <f>Перечень!D141</f>
        <v>0</v>
      </c>
      <c r="E148" s="19" t="s">
        <v>117</v>
      </c>
      <c r="F148" s="167">
        <f>Перечень!F141</f>
        <v>0</v>
      </c>
      <c r="G148" s="103"/>
      <c r="H148" s="83">
        <f t="shared" si="8"/>
        <v>0</v>
      </c>
      <c r="I148" s="119" t="s">
        <v>19</v>
      </c>
      <c r="J148" s="168">
        <f>Перечень!H141</f>
        <v>0</v>
      </c>
      <c r="K148" s="133"/>
      <c r="L148" s="91">
        <f aca="true" t="shared" si="10" ref="L148:L207">K148-J148</f>
        <v>0</v>
      </c>
      <c r="M148" s="173">
        <f>Перечень!I141</f>
        <v>0</v>
      </c>
      <c r="N148" s="132"/>
      <c r="O148" s="83">
        <f t="shared" si="9"/>
        <v>0</v>
      </c>
    </row>
    <row r="149" spans="1:15" ht="13.5" customHeight="1">
      <c r="A149" s="287" t="s">
        <v>182</v>
      </c>
      <c r="B149" s="245" t="s">
        <v>268</v>
      </c>
      <c r="C149" s="119" t="s">
        <v>140</v>
      </c>
      <c r="D149" s="165">
        <f>Перечень!D142</f>
        <v>0</v>
      </c>
      <c r="E149" s="19" t="s">
        <v>31</v>
      </c>
      <c r="F149" s="167">
        <f>Перечень!F142</f>
        <v>0</v>
      </c>
      <c r="G149" s="103"/>
      <c r="H149" s="83">
        <f t="shared" si="8"/>
        <v>0</v>
      </c>
      <c r="I149" s="119" t="s">
        <v>19</v>
      </c>
      <c r="J149" s="168">
        <f>Перечень!H142</f>
        <v>0</v>
      </c>
      <c r="K149" s="133"/>
      <c r="L149" s="91">
        <f t="shared" si="10"/>
        <v>0</v>
      </c>
      <c r="M149" s="173">
        <f>Перечень!I142</f>
        <v>0</v>
      </c>
      <c r="N149" s="132"/>
      <c r="O149" s="83">
        <f t="shared" si="9"/>
        <v>0</v>
      </c>
    </row>
    <row r="150" spans="1:15" ht="14.25" customHeight="1">
      <c r="A150" s="288"/>
      <c r="B150" s="246"/>
      <c r="C150" s="119" t="s">
        <v>140</v>
      </c>
      <c r="D150" s="165">
        <f>Перечень!D143</f>
        <v>0</v>
      </c>
      <c r="E150" s="19" t="s">
        <v>117</v>
      </c>
      <c r="F150" s="167">
        <f>Перечень!F143</f>
        <v>0</v>
      </c>
      <c r="G150" s="103"/>
      <c r="H150" s="83">
        <f t="shared" si="8"/>
        <v>0</v>
      </c>
      <c r="I150" s="119" t="s">
        <v>19</v>
      </c>
      <c r="J150" s="168">
        <f>Перечень!H143</f>
        <v>0</v>
      </c>
      <c r="K150" s="133"/>
      <c r="L150" s="91">
        <f t="shared" si="10"/>
        <v>0</v>
      </c>
      <c r="M150" s="173">
        <f>Перечень!I143</f>
        <v>0</v>
      </c>
      <c r="N150" s="132"/>
      <c r="O150" s="83">
        <f t="shared" si="9"/>
        <v>0</v>
      </c>
    </row>
    <row r="151" spans="1:15" ht="13.5" customHeight="1">
      <c r="A151" s="287" t="s">
        <v>185</v>
      </c>
      <c r="B151" s="245" t="s">
        <v>301</v>
      </c>
      <c r="C151" s="119" t="s">
        <v>140</v>
      </c>
      <c r="D151" s="165">
        <f>Перечень!D144</f>
        <v>0</v>
      </c>
      <c r="E151" s="19" t="s">
        <v>31</v>
      </c>
      <c r="F151" s="167">
        <f>Перечень!F144</f>
        <v>0</v>
      </c>
      <c r="G151" s="103"/>
      <c r="H151" s="83">
        <f t="shared" si="8"/>
        <v>0</v>
      </c>
      <c r="I151" s="119" t="s">
        <v>19</v>
      </c>
      <c r="J151" s="170">
        <f>Перечень!H144</f>
        <v>0</v>
      </c>
      <c r="K151" s="131"/>
      <c r="L151" s="89">
        <f t="shared" si="10"/>
        <v>0</v>
      </c>
      <c r="M151" s="173">
        <f>Перечень!I144</f>
        <v>0</v>
      </c>
      <c r="N151" s="132"/>
      <c r="O151" s="83">
        <f t="shared" si="9"/>
        <v>0</v>
      </c>
    </row>
    <row r="152" spans="1:15" ht="15.75" customHeight="1">
      <c r="A152" s="288"/>
      <c r="B152" s="246"/>
      <c r="C152" s="119" t="s">
        <v>140</v>
      </c>
      <c r="D152" s="165">
        <f>Перечень!D145</f>
        <v>0</v>
      </c>
      <c r="E152" s="19" t="s">
        <v>117</v>
      </c>
      <c r="F152" s="167">
        <f>Перечень!F145</f>
        <v>0</v>
      </c>
      <c r="G152" s="103"/>
      <c r="H152" s="83">
        <f t="shared" si="8"/>
        <v>0</v>
      </c>
      <c r="I152" s="119" t="s">
        <v>19</v>
      </c>
      <c r="J152" s="170">
        <f>Перечень!H145</f>
        <v>0</v>
      </c>
      <c r="K152" s="131"/>
      <c r="L152" s="89">
        <f t="shared" si="10"/>
        <v>0</v>
      </c>
      <c r="M152" s="173">
        <f>Перечень!I145</f>
        <v>0</v>
      </c>
      <c r="N152" s="132"/>
      <c r="O152" s="83">
        <f t="shared" si="9"/>
        <v>0</v>
      </c>
    </row>
    <row r="153" spans="1:15" ht="13.5" customHeight="1">
      <c r="A153" s="287" t="s">
        <v>217</v>
      </c>
      <c r="B153" s="245" t="s">
        <v>215</v>
      </c>
      <c r="C153" s="119" t="s">
        <v>140</v>
      </c>
      <c r="D153" s="165">
        <f>Перечень!D146</f>
        <v>1</v>
      </c>
      <c r="E153" s="19" t="s">
        <v>31</v>
      </c>
      <c r="F153" s="167">
        <f>Перечень!F146</f>
        <v>100</v>
      </c>
      <c r="G153" s="103">
        <v>93</v>
      </c>
      <c r="H153" s="83">
        <f t="shared" si="8"/>
        <v>-7</v>
      </c>
      <c r="I153" s="119" t="s">
        <v>19</v>
      </c>
      <c r="J153" s="168">
        <f>Перечень!H146</f>
        <v>0.5</v>
      </c>
      <c r="K153" s="133"/>
      <c r="L153" s="91">
        <f t="shared" si="10"/>
        <v>-0.5</v>
      </c>
      <c r="M153" s="173">
        <f>Перечень!I146</f>
        <v>0.8</v>
      </c>
      <c r="N153" s="132"/>
      <c r="O153" s="83">
        <f t="shared" si="9"/>
        <v>-0.8</v>
      </c>
    </row>
    <row r="154" spans="1:15" ht="12.75" customHeight="1">
      <c r="A154" s="288"/>
      <c r="B154" s="246"/>
      <c r="C154" s="119" t="s">
        <v>140</v>
      </c>
      <c r="D154" s="165">
        <f>Перечень!D147</f>
        <v>0</v>
      </c>
      <c r="E154" s="19" t="s">
        <v>117</v>
      </c>
      <c r="F154" s="167">
        <f>Перечень!F147</f>
        <v>0</v>
      </c>
      <c r="G154" s="103"/>
      <c r="H154" s="83">
        <f t="shared" si="8"/>
        <v>0</v>
      </c>
      <c r="I154" s="119" t="s">
        <v>19</v>
      </c>
      <c r="J154" s="168">
        <f>Перечень!H147</f>
        <v>0</v>
      </c>
      <c r="K154" s="133"/>
      <c r="L154" s="91">
        <f t="shared" si="10"/>
        <v>0</v>
      </c>
      <c r="M154" s="173">
        <f>Перечень!I147</f>
        <v>0</v>
      </c>
      <c r="N154" s="132"/>
      <c r="O154" s="83">
        <f t="shared" si="9"/>
        <v>0</v>
      </c>
    </row>
    <row r="155" spans="1:15" ht="14.25" customHeight="1">
      <c r="A155" s="287" t="s">
        <v>218</v>
      </c>
      <c r="B155" s="245" t="s">
        <v>216</v>
      </c>
      <c r="C155" s="119" t="s">
        <v>140</v>
      </c>
      <c r="D155" s="165">
        <f>Перечень!D148</f>
        <v>4</v>
      </c>
      <c r="E155" s="19" t="s">
        <v>31</v>
      </c>
      <c r="F155" s="167">
        <f>Перечень!F148</f>
        <v>70</v>
      </c>
      <c r="G155" s="103">
        <v>50</v>
      </c>
      <c r="H155" s="83">
        <f t="shared" si="8"/>
        <v>-20</v>
      </c>
      <c r="I155" s="119" t="s">
        <v>19</v>
      </c>
      <c r="J155" s="168">
        <f>Перечень!H148</f>
        <v>0.5</v>
      </c>
      <c r="K155" s="133"/>
      <c r="L155" s="91">
        <f t="shared" si="10"/>
        <v>-0.5</v>
      </c>
      <c r="M155" s="173">
        <f>Перечень!I148</f>
        <v>0.8</v>
      </c>
      <c r="N155" s="132"/>
      <c r="O155" s="83">
        <f t="shared" si="9"/>
        <v>-0.8</v>
      </c>
    </row>
    <row r="156" spans="1:15" ht="12.75" customHeight="1">
      <c r="A156" s="288"/>
      <c r="B156" s="246"/>
      <c r="C156" s="119" t="s">
        <v>140</v>
      </c>
      <c r="D156" s="165">
        <f>Перечень!D149</f>
        <v>0</v>
      </c>
      <c r="E156" s="19" t="s">
        <v>117</v>
      </c>
      <c r="F156" s="167">
        <f>Перечень!F149</f>
        <v>0</v>
      </c>
      <c r="G156" s="103"/>
      <c r="H156" s="83">
        <f t="shared" si="8"/>
        <v>0</v>
      </c>
      <c r="I156" s="119" t="s">
        <v>19</v>
      </c>
      <c r="J156" s="168">
        <f>Перечень!H149</f>
        <v>0</v>
      </c>
      <c r="K156" s="133"/>
      <c r="L156" s="91">
        <f t="shared" si="10"/>
        <v>0</v>
      </c>
      <c r="M156" s="173">
        <f>Перечень!I149</f>
        <v>0</v>
      </c>
      <c r="N156" s="132"/>
      <c r="O156" s="83">
        <f t="shared" si="9"/>
        <v>0</v>
      </c>
    </row>
    <row r="157" spans="1:15" ht="12.75" customHeight="1">
      <c r="A157" s="287" t="s">
        <v>269</v>
      </c>
      <c r="B157" s="245" t="s">
        <v>183</v>
      </c>
      <c r="C157" s="119" t="s">
        <v>140</v>
      </c>
      <c r="D157" s="165">
        <f>Перечень!D150</f>
        <v>0</v>
      </c>
      <c r="E157" s="19" t="s">
        <v>31</v>
      </c>
      <c r="F157" s="167">
        <f>Перечень!F150</f>
        <v>0</v>
      </c>
      <c r="G157" s="103"/>
      <c r="H157" s="83">
        <f t="shared" si="8"/>
        <v>0</v>
      </c>
      <c r="I157" s="119" t="s">
        <v>19</v>
      </c>
      <c r="J157" s="168">
        <f>Перечень!H150</f>
        <v>0</v>
      </c>
      <c r="K157" s="133"/>
      <c r="L157" s="91">
        <f t="shared" si="10"/>
        <v>0</v>
      </c>
      <c r="M157" s="173">
        <f>Перечень!I150</f>
        <v>0</v>
      </c>
      <c r="N157" s="132"/>
      <c r="O157" s="83">
        <f t="shared" si="9"/>
        <v>0</v>
      </c>
    </row>
    <row r="158" spans="1:15" ht="14.25" customHeight="1">
      <c r="A158" s="288"/>
      <c r="B158" s="246"/>
      <c r="C158" s="119" t="s">
        <v>140</v>
      </c>
      <c r="D158" s="165">
        <f>Перечень!D151</f>
        <v>0</v>
      </c>
      <c r="E158" s="19" t="s">
        <v>117</v>
      </c>
      <c r="F158" s="167">
        <f>Перечень!F151</f>
        <v>0</v>
      </c>
      <c r="G158" s="103"/>
      <c r="H158" s="83">
        <f t="shared" si="8"/>
        <v>0</v>
      </c>
      <c r="I158" s="119" t="s">
        <v>19</v>
      </c>
      <c r="J158" s="168">
        <f>Перечень!H151</f>
        <v>0</v>
      </c>
      <c r="K158" s="133"/>
      <c r="L158" s="91">
        <f t="shared" si="10"/>
        <v>0</v>
      </c>
      <c r="M158" s="173">
        <f>Перечень!I151</f>
        <v>0</v>
      </c>
      <c r="N158" s="132"/>
      <c r="O158" s="83">
        <f t="shared" si="9"/>
        <v>0</v>
      </c>
    </row>
    <row r="159" spans="1:15" ht="13.5" customHeight="1">
      <c r="A159" s="287" t="s">
        <v>300</v>
      </c>
      <c r="B159" s="245" t="s">
        <v>183</v>
      </c>
      <c r="C159" s="119" t="s">
        <v>140</v>
      </c>
      <c r="D159" s="165">
        <f>Перечень!D152</f>
        <v>0</v>
      </c>
      <c r="E159" s="19" t="s">
        <v>31</v>
      </c>
      <c r="F159" s="167">
        <f>Перечень!F152</f>
        <v>0</v>
      </c>
      <c r="G159" s="103"/>
      <c r="H159" s="83">
        <f t="shared" si="8"/>
        <v>0</v>
      </c>
      <c r="I159" s="119" t="s">
        <v>19</v>
      </c>
      <c r="J159" s="168">
        <f>Перечень!H152</f>
        <v>0</v>
      </c>
      <c r="K159" s="133"/>
      <c r="L159" s="91">
        <f t="shared" si="10"/>
        <v>0</v>
      </c>
      <c r="M159" s="173">
        <f>Перечень!I152</f>
        <v>0</v>
      </c>
      <c r="N159" s="132"/>
      <c r="O159" s="83">
        <f t="shared" si="9"/>
        <v>0</v>
      </c>
    </row>
    <row r="160" spans="1:15" ht="15.75" customHeight="1">
      <c r="A160" s="288"/>
      <c r="B160" s="246"/>
      <c r="C160" s="119" t="s">
        <v>140</v>
      </c>
      <c r="D160" s="165">
        <f>Перечень!D153</f>
        <v>0</v>
      </c>
      <c r="E160" s="19" t="s">
        <v>117</v>
      </c>
      <c r="F160" s="167">
        <f>Перечень!F153</f>
        <v>0</v>
      </c>
      <c r="G160" s="103"/>
      <c r="H160" s="83">
        <f t="shared" si="8"/>
        <v>0</v>
      </c>
      <c r="I160" s="119" t="s">
        <v>19</v>
      </c>
      <c r="J160" s="168">
        <f>Перечень!H153</f>
        <v>0</v>
      </c>
      <c r="K160" s="133"/>
      <c r="L160" s="91">
        <f t="shared" si="10"/>
        <v>0</v>
      </c>
      <c r="M160" s="173">
        <f>Перечень!I153</f>
        <v>0</v>
      </c>
      <c r="N160" s="132"/>
      <c r="O160" s="83">
        <f t="shared" si="9"/>
        <v>0</v>
      </c>
    </row>
    <row r="161" spans="1:15" ht="15" customHeight="1">
      <c r="A161" s="295" t="s">
        <v>161</v>
      </c>
      <c r="B161" s="296"/>
      <c r="C161" s="124"/>
      <c r="D161" s="76"/>
      <c r="E161" s="77" t="s">
        <v>31</v>
      </c>
      <c r="F161" s="78">
        <f>F139+F141+F143+F145+F147+F149+F153+F155+F157+F159</f>
        <v>170</v>
      </c>
      <c r="G161" s="78">
        <f>G139+G141+G143+G145+G147+G149+G153+G155+G157+G159</f>
        <v>143</v>
      </c>
      <c r="H161" s="78">
        <f t="shared" si="8"/>
        <v>-27</v>
      </c>
      <c r="I161" s="79" t="s">
        <v>29</v>
      </c>
      <c r="J161" s="90">
        <f>J139+J141+J143+J145+J147+J149+J153+J155+J157+J159</f>
        <v>1</v>
      </c>
      <c r="K161" s="90">
        <f>K139+K141+K143+K145+K147+K149+K153+K155+K157+K159</f>
        <v>0</v>
      </c>
      <c r="L161" s="90">
        <f t="shared" si="10"/>
        <v>-1</v>
      </c>
      <c r="M161" s="78">
        <f>M139+M141+M143+M145+M147+M149+M153+M155+M157+M159</f>
        <v>1.6</v>
      </c>
      <c r="N161" s="78">
        <f>N139+N141+N143+N145+N147+N149+N153+N155+N157+N159</f>
        <v>0</v>
      </c>
      <c r="O161" s="78">
        <f t="shared" si="9"/>
        <v>-1.6</v>
      </c>
    </row>
    <row r="162" spans="1:15" ht="12.75" customHeight="1">
      <c r="A162" s="297"/>
      <c r="B162" s="298"/>
      <c r="C162" s="124"/>
      <c r="D162" s="76"/>
      <c r="E162" s="77" t="s">
        <v>117</v>
      </c>
      <c r="F162" s="78">
        <f>F140+F142+F144+F146+F148+F150+F154+F156+F158+F160</f>
        <v>0</v>
      </c>
      <c r="G162" s="78">
        <f>G140+G142+G144+G146+G148+G150+G154+G156+G158+G160</f>
        <v>0</v>
      </c>
      <c r="H162" s="78">
        <f t="shared" si="8"/>
        <v>0</v>
      </c>
      <c r="I162" s="80"/>
      <c r="J162" s="90">
        <f>J140+J142+J144+J146+J148+J150+J154+J156+J158+J160</f>
        <v>0</v>
      </c>
      <c r="K162" s="90">
        <f>K140+K142+K144+K146+K148+K150+K154+K156+K158+K160</f>
        <v>0</v>
      </c>
      <c r="L162" s="90">
        <f t="shared" si="10"/>
        <v>0</v>
      </c>
      <c r="M162" s="78">
        <f>M140+M142+M144+M146+M148+M150+M154+M156+M158+M160</f>
        <v>0</v>
      </c>
      <c r="N162" s="78">
        <f>N140+N142+N144+N146+N148+N150+N154+N156+N158+N160</f>
        <v>0</v>
      </c>
      <c r="O162" s="78">
        <f t="shared" si="9"/>
        <v>0</v>
      </c>
    </row>
    <row r="163" spans="1:15" ht="12.75">
      <c r="A163" s="299"/>
      <c r="B163" s="300"/>
      <c r="C163" s="124"/>
      <c r="D163" s="81"/>
      <c r="E163" s="82" t="s">
        <v>129</v>
      </c>
      <c r="F163" s="83">
        <f>F161+F162</f>
        <v>170</v>
      </c>
      <c r="G163" s="83">
        <f>G161+G162</f>
        <v>143</v>
      </c>
      <c r="H163" s="83">
        <f t="shared" si="8"/>
        <v>-27</v>
      </c>
      <c r="I163" s="80"/>
      <c r="J163" s="91">
        <f>J161+J162</f>
        <v>1</v>
      </c>
      <c r="K163" s="91">
        <f>K161+K162</f>
        <v>0</v>
      </c>
      <c r="L163" s="91">
        <f t="shared" si="10"/>
        <v>-1</v>
      </c>
      <c r="M163" s="83">
        <f>M161+M162</f>
        <v>1.6</v>
      </c>
      <c r="N163" s="83">
        <f>N161+N162</f>
        <v>0</v>
      </c>
      <c r="O163" s="83">
        <f t="shared" si="9"/>
        <v>-1.6</v>
      </c>
    </row>
    <row r="164" spans="1:15" ht="12.75">
      <c r="A164" s="287" t="s">
        <v>162</v>
      </c>
      <c r="B164" s="245" t="s">
        <v>127</v>
      </c>
      <c r="C164" s="120"/>
      <c r="D164" s="121"/>
      <c r="E164" s="37"/>
      <c r="F164" s="105"/>
      <c r="G164" s="105"/>
      <c r="H164" s="136"/>
      <c r="I164" s="137"/>
      <c r="J164" s="138"/>
      <c r="K164" s="138"/>
      <c r="L164" s="138"/>
      <c r="M164" s="139"/>
      <c r="N164" s="139"/>
      <c r="O164" s="139"/>
    </row>
    <row r="165" spans="1:15" ht="12.75">
      <c r="A165" s="288"/>
      <c r="B165" s="246"/>
      <c r="C165" s="122"/>
      <c r="D165" s="123"/>
      <c r="E165" s="38"/>
      <c r="F165" s="106"/>
      <c r="G165" s="106"/>
      <c r="H165" s="140"/>
      <c r="I165" s="141"/>
      <c r="J165" s="142"/>
      <c r="K165" s="142"/>
      <c r="L165" s="142"/>
      <c r="M165" s="143"/>
      <c r="N165" s="143"/>
      <c r="O165" s="143"/>
    </row>
    <row r="166" spans="1:15" ht="22.5">
      <c r="A166" s="287" t="s">
        <v>166</v>
      </c>
      <c r="B166" s="245" t="s">
        <v>179</v>
      </c>
      <c r="C166" s="119" t="s">
        <v>140</v>
      </c>
      <c r="D166" s="165">
        <f>Перечень!D159</f>
        <v>0</v>
      </c>
      <c r="E166" s="19" t="s">
        <v>31</v>
      </c>
      <c r="F166" s="167">
        <f>Перечень!F159</f>
        <v>0</v>
      </c>
      <c r="G166" s="103"/>
      <c r="H166" s="83">
        <f aca="true" t="shared" si="11" ref="H166:H180">G166-F166</f>
        <v>0</v>
      </c>
      <c r="I166" s="119" t="s">
        <v>19</v>
      </c>
      <c r="J166" s="168">
        <f>Перечень!H159</f>
        <v>0</v>
      </c>
      <c r="K166" s="133"/>
      <c r="L166" s="91">
        <f t="shared" si="10"/>
        <v>0</v>
      </c>
      <c r="M166" s="173">
        <f>Перечень!I159</f>
        <v>0</v>
      </c>
      <c r="N166" s="132"/>
      <c r="O166" s="83">
        <f t="shared" si="9"/>
        <v>0</v>
      </c>
    </row>
    <row r="167" spans="1:15" ht="23.25" customHeight="1">
      <c r="A167" s="288"/>
      <c r="B167" s="246"/>
      <c r="C167" s="119" t="s">
        <v>140</v>
      </c>
      <c r="D167" s="165">
        <f>Перечень!D160</f>
        <v>0</v>
      </c>
      <c r="E167" s="19" t="s">
        <v>117</v>
      </c>
      <c r="F167" s="167">
        <f>Перечень!F160</f>
        <v>0</v>
      </c>
      <c r="G167" s="103"/>
      <c r="H167" s="83">
        <f t="shared" si="11"/>
        <v>0</v>
      </c>
      <c r="I167" s="119" t="s">
        <v>19</v>
      </c>
      <c r="J167" s="168">
        <f>Перечень!H160</f>
        <v>0</v>
      </c>
      <c r="K167" s="133"/>
      <c r="L167" s="91">
        <f t="shared" si="10"/>
        <v>0</v>
      </c>
      <c r="M167" s="173">
        <f>Перечень!I160</f>
        <v>0</v>
      </c>
      <c r="N167" s="132"/>
      <c r="O167" s="83">
        <f t="shared" si="9"/>
        <v>0</v>
      </c>
    </row>
    <row r="168" spans="1:15" ht="13.5" customHeight="1">
      <c r="A168" s="287" t="s">
        <v>167</v>
      </c>
      <c r="B168" s="245" t="s">
        <v>174</v>
      </c>
      <c r="C168" s="119" t="s">
        <v>140</v>
      </c>
      <c r="D168" s="165">
        <f>Перечень!D161</f>
        <v>0</v>
      </c>
      <c r="E168" s="19" t="s">
        <v>31</v>
      </c>
      <c r="F168" s="167">
        <f>Перечень!F161</f>
        <v>0</v>
      </c>
      <c r="G168" s="103"/>
      <c r="H168" s="83">
        <f t="shared" si="11"/>
        <v>0</v>
      </c>
      <c r="I168" s="119" t="s">
        <v>19</v>
      </c>
      <c r="J168" s="168">
        <f>Перечень!H161</f>
        <v>0</v>
      </c>
      <c r="K168" s="133"/>
      <c r="L168" s="91">
        <f t="shared" si="10"/>
        <v>0</v>
      </c>
      <c r="M168" s="173">
        <f>Перечень!I161</f>
        <v>0</v>
      </c>
      <c r="N168" s="132"/>
      <c r="O168" s="83">
        <f t="shared" si="9"/>
        <v>0</v>
      </c>
    </row>
    <row r="169" spans="1:15" ht="16.5" customHeight="1">
      <c r="A169" s="288"/>
      <c r="B169" s="246"/>
      <c r="C169" s="119" t="s">
        <v>140</v>
      </c>
      <c r="D169" s="165">
        <f>Перечень!D162</f>
        <v>0</v>
      </c>
      <c r="E169" s="19" t="s">
        <v>117</v>
      </c>
      <c r="F169" s="167">
        <f>Перечень!F162</f>
        <v>0</v>
      </c>
      <c r="G169" s="103"/>
      <c r="H169" s="83">
        <f t="shared" si="11"/>
        <v>0</v>
      </c>
      <c r="I169" s="119" t="s">
        <v>19</v>
      </c>
      <c r="J169" s="168">
        <f>Перечень!H162</f>
        <v>0</v>
      </c>
      <c r="K169" s="133"/>
      <c r="L169" s="91">
        <f t="shared" si="10"/>
        <v>0</v>
      </c>
      <c r="M169" s="173">
        <f>Перечень!I162</f>
        <v>0</v>
      </c>
      <c r="N169" s="132"/>
      <c r="O169" s="83">
        <f t="shared" si="9"/>
        <v>0</v>
      </c>
    </row>
    <row r="170" spans="1:15" ht="14.25" customHeight="1">
      <c r="A170" s="287" t="s">
        <v>168</v>
      </c>
      <c r="B170" s="245" t="s">
        <v>175</v>
      </c>
      <c r="C170" s="119" t="s">
        <v>140</v>
      </c>
      <c r="D170" s="165">
        <f>Перечень!D163</f>
        <v>0</v>
      </c>
      <c r="E170" s="19" t="s">
        <v>31</v>
      </c>
      <c r="F170" s="167">
        <f>Перечень!F163</f>
        <v>0</v>
      </c>
      <c r="G170" s="103"/>
      <c r="H170" s="83">
        <f t="shared" si="11"/>
        <v>0</v>
      </c>
      <c r="I170" s="119" t="s">
        <v>19</v>
      </c>
      <c r="J170" s="168">
        <f>Перечень!H163</f>
        <v>0</v>
      </c>
      <c r="K170" s="133"/>
      <c r="L170" s="91">
        <f t="shared" si="10"/>
        <v>0</v>
      </c>
      <c r="M170" s="173">
        <f>Перечень!I163</f>
        <v>0</v>
      </c>
      <c r="N170" s="132"/>
      <c r="O170" s="83">
        <f t="shared" si="9"/>
        <v>0</v>
      </c>
    </row>
    <row r="171" spans="1:15" ht="15" customHeight="1">
      <c r="A171" s="288"/>
      <c r="B171" s="246"/>
      <c r="C171" s="119" t="s">
        <v>140</v>
      </c>
      <c r="D171" s="165">
        <f>Перечень!D164</f>
        <v>0</v>
      </c>
      <c r="E171" s="19" t="s">
        <v>117</v>
      </c>
      <c r="F171" s="167">
        <f>Перечень!F164</f>
        <v>0</v>
      </c>
      <c r="G171" s="103"/>
      <c r="H171" s="83">
        <f t="shared" si="11"/>
        <v>0</v>
      </c>
      <c r="I171" s="119" t="s">
        <v>19</v>
      </c>
      <c r="J171" s="168">
        <f>Перечень!H164</f>
        <v>0</v>
      </c>
      <c r="K171" s="133"/>
      <c r="L171" s="91">
        <f t="shared" si="10"/>
        <v>0</v>
      </c>
      <c r="M171" s="173">
        <f>Перечень!I164</f>
        <v>0</v>
      </c>
      <c r="N171" s="132"/>
      <c r="O171" s="83">
        <f t="shared" si="9"/>
        <v>0</v>
      </c>
    </row>
    <row r="172" spans="1:15" ht="14.25" customHeight="1">
      <c r="A172" s="287" t="s">
        <v>170</v>
      </c>
      <c r="B172" s="245" t="s">
        <v>221</v>
      </c>
      <c r="C172" s="119" t="s">
        <v>140</v>
      </c>
      <c r="D172" s="165">
        <f>Перечень!D165</f>
        <v>1</v>
      </c>
      <c r="E172" s="19" t="s">
        <v>31</v>
      </c>
      <c r="F172" s="167">
        <f>Перечень!F165</f>
        <v>70</v>
      </c>
      <c r="G172" s="103">
        <v>50</v>
      </c>
      <c r="H172" s="83">
        <f t="shared" si="11"/>
        <v>-20</v>
      </c>
      <c r="I172" s="119" t="s">
        <v>19</v>
      </c>
      <c r="J172" s="168">
        <f>Перечень!H165</f>
        <v>0.8</v>
      </c>
      <c r="K172" s="133"/>
      <c r="L172" s="91">
        <f t="shared" si="10"/>
        <v>-0.8</v>
      </c>
      <c r="M172" s="173">
        <f>Перечень!I165</f>
        <v>1.2</v>
      </c>
      <c r="N172" s="132"/>
      <c r="O172" s="83">
        <f t="shared" si="9"/>
        <v>-1.2</v>
      </c>
    </row>
    <row r="173" spans="1:15" ht="16.5" customHeight="1">
      <c r="A173" s="288"/>
      <c r="B173" s="246"/>
      <c r="C173" s="119" t="s">
        <v>140</v>
      </c>
      <c r="D173" s="165">
        <f>Перечень!D166</f>
        <v>0</v>
      </c>
      <c r="E173" s="19" t="s">
        <v>117</v>
      </c>
      <c r="F173" s="167">
        <f>Перечень!F166</f>
        <v>0</v>
      </c>
      <c r="G173" s="103"/>
      <c r="H173" s="83">
        <f t="shared" si="11"/>
        <v>0</v>
      </c>
      <c r="I173" s="119" t="s">
        <v>19</v>
      </c>
      <c r="J173" s="168">
        <f>Перечень!H166</f>
        <v>0</v>
      </c>
      <c r="K173" s="133"/>
      <c r="L173" s="91">
        <f t="shared" si="10"/>
        <v>0</v>
      </c>
      <c r="M173" s="173">
        <f>Перечень!I166</f>
        <v>0</v>
      </c>
      <c r="N173" s="132"/>
      <c r="O173" s="83">
        <f t="shared" si="9"/>
        <v>0</v>
      </c>
    </row>
    <row r="174" spans="1:15" ht="14.25" customHeight="1">
      <c r="A174" s="287" t="s">
        <v>169</v>
      </c>
      <c r="B174" s="245" t="s">
        <v>183</v>
      </c>
      <c r="C174" s="119" t="s">
        <v>140</v>
      </c>
      <c r="D174" s="165">
        <f>Перечень!D167</f>
        <v>0</v>
      </c>
      <c r="E174" s="19" t="s">
        <v>31</v>
      </c>
      <c r="F174" s="167">
        <f>Перечень!F167</f>
        <v>0</v>
      </c>
      <c r="G174" s="103"/>
      <c r="H174" s="83">
        <f t="shared" si="11"/>
        <v>0</v>
      </c>
      <c r="I174" s="119" t="s">
        <v>19</v>
      </c>
      <c r="J174" s="168">
        <f>Перечень!H167</f>
        <v>0</v>
      </c>
      <c r="K174" s="133"/>
      <c r="L174" s="91">
        <f t="shared" si="10"/>
        <v>0</v>
      </c>
      <c r="M174" s="173">
        <f>Перечень!I167</f>
        <v>0</v>
      </c>
      <c r="N174" s="132"/>
      <c r="O174" s="83">
        <f t="shared" si="9"/>
        <v>0</v>
      </c>
    </row>
    <row r="175" spans="1:15" ht="12.75" customHeight="1">
      <c r="A175" s="288"/>
      <c r="B175" s="246"/>
      <c r="C175" s="119" t="s">
        <v>140</v>
      </c>
      <c r="D175" s="165">
        <f>Перечень!D168</f>
        <v>0</v>
      </c>
      <c r="E175" s="19" t="s">
        <v>117</v>
      </c>
      <c r="F175" s="167">
        <f>Перечень!F168</f>
        <v>0</v>
      </c>
      <c r="G175" s="103"/>
      <c r="H175" s="83">
        <f t="shared" si="11"/>
        <v>0</v>
      </c>
      <c r="I175" s="119" t="s">
        <v>19</v>
      </c>
      <c r="J175" s="168">
        <f>Перечень!H168</f>
        <v>0</v>
      </c>
      <c r="K175" s="133"/>
      <c r="L175" s="91">
        <f t="shared" si="10"/>
        <v>0</v>
      </c>
      <c r="M175" s="173">
        <f>Перечень!I168</f>
        <v>0</v>
      </c>
      <c r="N175" s="132"/>
      <c r="O175" s="83">
        <f t="shared" si="9"/>
        <v>0</v>
      </c>
    </row>
    <row r="176" spans="1:15" ht="14.25" customHeight="1">
      <c r="A176" s="287" t="s">
        <v>220</v>
      </c>
      <c r="B176" s="245" t="s">
        <v>183</v>
      </c>
      <c r="C176" s="119" t="s">
        <v>140</v>
      </c>
      <c r="D176" s="165">
        <f>Перечень!D169</f>
        <v>0</v>
      </c>
      <c r="E176" s="19" t="s">
        <v>31</v>
      </c>
      <c r="F176" s="167">
        <f>Перечень!F169</f>
        <v>0</v>
      </c>
      <c r="G176" s="103"/>
      <c r="H176" s="83">
        <f t="shared" si="11"/>
        <v>0</v>
      </c>
      <c r="I176" s="119" t="s">
        <v>19</v>
      </c>
      <c r="J176" s="168">
        <f>Перечень!H169</f>
        <v>0</v>
      </c>
      <c r="K176" s="133"/>
      <c r="L176" s="91">
        <f t="shared" si="10"/>
        <v>0</v>
      </c>
      <c r="M176" s="173">
        <f>Перечень!I169</f>
        <v>0</v>
      </c>
      <c r="N176" s="132"/>
      <c r="O176" s="83">
        <f t="shared" si="9"/>
        <v>0</v>
      </c>
    </row>
    <row r="177" spans="1:15" ht="15" customHeight="1">
      <c r="A177" s="288"/>
      <c r="B177" s="246"/>
      <c r="C177" s="119" t="s">
        <v>140</v>
      </c>
      <c r="D177" s="165">
        <f>Перечень!D170</f>
        <v>0</v>
      </c>
      <c r="E177" s="19" t="s">
        <v>117</v>
      </c>
      <c r="F177" s="167">
        <f>Перечень!F170</f>
        <v>0</v>
      </c>
      <c r="G177" s="103"/>
      <c r="H177" s="83">
        <f t="shared" si="11"/>
        <v>0</v>
      </c>
      <c r="I177" s="119" t="s">
        <v>19</v>
      </c>
      <c r="J177" s="168">
        <f>Перечень!H170</f>
        <v>0</v>
      </c>
      <c r="K177" s="133"/>
      <c r="L177" s="91">
        <f t="shared" si="10"/>
        <v>0</v>
      </c>
      <c r="M177" s="173">
        <f>Перечень!I170</f>
        <v>0</v>
      </c>
      <c r="N177" s="132"/>
      <c r="O177" s="83">
        <f t="shared" si="9"/>
        <v>0</v>
      </c>
    </row>
    <row r="178" spans="1:15" ht="13.5" customHeight="1">
      <c r="A178" s="295" t="s">
        <v>171</v>
      </c>
      <c r="B178" s="296"/>
      <c r="C178" s="124"/>
      <c r="D178" s="76"/>
      <c r="E178" s="77" t="s">
        <v>31</v>
      </c>
      <c r="F178" s="78">
        <f>F166+F168+F170+F174+F176</f>
        <v>0</v>
      </c>
      <c r="G178" s="78">
        <f>G166+G168+G170+G174+G176</f>
        <v>0</v>
      </c>
      <c r="H178" s="78">
        <f t="shared" si="11"/>
        <v>0</v>
      </c>
      <c r="I178" s="79" t="s">
        <v>29</v>
      </c>
      <c r="J178" s="90">
        <f>J166+J168+J170+J174+J176</f>
        <v>0</v>
      </c>
      <c r="K178" s="90">
        <f>K166+K168+K170+K174+K176</f>
        <v>0</v>
      </c>
      <c r="L178" s="90">
        <f t="shared" si="10"/>
        <v>0</v>
      </c>
      <c r="M178" s="78">
        <f>M166+M168+M170+M174+M176</f>
        <v>0</v>
      </c>
      <c r="N178" s="78">
        <f>N166+N168+N170+N174+N176</f>
        <v>0</v>
      </c>
      <c r="O178" s="78">
        <f t="shared" si="9"/>
        <v>0</v>
      </c>
    </row>
    <row r="179" spans="1:15" ht="14.25" customHeight="1">
      <c r="A179" s="297"/>
      <c r="B179" s="298"/>
      <c r="C179" s="124"/>
      <c r="D179" s="76"/>
      <c r="E179" s="77" t="s">
        <v>117</v>
      </c>
      <c r="F179" s="78">
        <f>F167+F169+F171+F175+F177</f>
        <v>0</v>
      </c>
      <c r="G179" s="78">
        <f>G167+G169+G171+G175+G177</f>
        <v>0</v>
      </c>
      <c r="H179" s="78">
        <f t="shared" si="11"/>
        <v>0</v>
      </c>
      <c r="I179" s="80"/>
      <c r="J179" s="90">
        <f>J167+J169+J171+J175+J177</f>
        <v>0</v>
      </c>
      <c r="K179" s="90">
        <f>K167+K169+K171+K175+K177</f>
        <v>0</v>
      </c>
      <c r="L179" s="90">
        <f t="shared" si="10"/>
        <v>0</v>
      </c>
      <c r="M179" s="78">
        <f>M167+M169+M171+M175+M177</f>
        <v>0</v>
      </c>
      <c r="N179" s="78">
        <f>N167+N169+N171+N175+N177</f>
        <v>0</v>
      </c>
      <c r="O179" s="78">
        <f t="shared" si="9"/>
        <v>0</v>
      </c>
    </row>
    <row r="180" spans="1:15" ht="12.75">
      <c r="A180" s="299"/>
      <c r="B180" s="300"/>
      <c r="C180" s="124"/>
      <c r="D180" s="81"/>
      <c r="E180" s="82" t="s">
        <v>129</v>
      </c>
      <c r="F180" s="83">
        <f>F178+F179</f>
        <v>0</v>
      </c>
      <c r="G180" s="83">
        <f>G178+G179</f>
        <v>0</v>
      </c>
      <c r="H180" s="83">
        <f t="shared" si="11"/>
        <v>0</v>
      </c>
      <c r="I180" s="80"/>
      <c r="J180" s="91">
        <f>J178+J179</f>
        <v>0</v>
      </c>
      <c r="K180" s="91">
        <f>K178+K179</f>
        <v>0</v>
      </c>
      <c r="L180" s="91">
        <f t="shared" si="10"/>
        <v>0</v>
      </c>
      <c r="M180" s="83">
        <f>M178+M179</f>
        <v>0</v>
      </c>
      <c r="N180" s="83">
        <f>N178+N179</f>
        <v>0</v>
      </c>
      <c r="O180" s="83">
        <f t="shared" si="9"/>
        <v>0</v>
      </c>
    </row>
    <row r="181" spans="1:15" ht="12.75">
      <c r="A181" s="287" t="s">
        <v>163</v>
      </c>
      <c r="B181" s="245" t="s">
        <v>194</v>
      </c>
      <c r="C181" s="120"/>
      <c r="D181" s="121"/>
      <c r="E181" s="37"/>
      <c r="F181" s="105"/>
      <c r="G181" s="105"/>
      <c r="H181" s="136"/>
      <c r="I181" s="137"/>
      <c r="J181" s="138"/>
      <c r="K181" s="138"/>
      <c r="L181" s="138"/>
      <c r="M181" s="139"/>
      <c r="N181" s="139"/>
      <c r="O181" s="139"/>
    </row>
    <row r="182" spans="1:15" ht="12.75">
      <c r="A182" s="288"/>
      <c r="B182" s="246"/>
      <c r="C182" s="122"/>
      <c r="D182" s="123"/>
      <c r="E182" s="38"/>
      <c r="F182" s="106"/>
      <c r="G182" s="106"/>
      <c r="H182" s="140"/>
      <c r="I182" s="141"/>
      <c r="J182" s="142"/>
      <c r="K182" s="142"/>
      <c r="L182" s="142"/>
      <c r="M182" s="143"/>
      <c r="N182" s="143"/>
      <c r="O182" s="143"/>
    </row>
    <row r="183" spans="1:15" ht="14.25" customHeight="1">
      <c r="A183" s="287" t="s">
        <v>186</v>
      </c>
      <c r="B183" s="245" t="s">
        <v>313</v>
      </c>
      <c r="C183" s="119" t="s">
        <v>140</v>
      </c>
      <c r="D183" s="165">
        <f>Перечень!D176</f>
        <v>0</v>
      </c>
      <c r="E183" s="19" t="s">
        <v>31</v>
      </c>
      <c r="F183" s="167">
        <f>Перечень!F176</f>
        <v>0</v>
      </c>
      <c r="G183" s="103">
        <v>0</v>
      </c>
      <c r="H183" s="83">
        <f aca="true" t="shared" si="12" ref="H183:H210">G183-F183</f>
        <v>0</v>
      </c>
      <c r="I183" s="134" t="s">
        <v>250</v>
      </c>
      <c r="J183" s="168">
        <f>Перечень!H176</f>
        <v>0</v>
      </c>
      <c r="K183" s="133"/>
      <c r="L183" s="91">
        <f t="shared" si="10"/>
        <v>0</v>
      </c>
      <c r="M183" s="173">
        <f>Перечень!I176</f>
        <v>0</v>
      </c>
      <c r="N183" s="132"/>
      <c r="O183" s="83">
        <f t="shared" si="9"/>
        <v>0</v>
      </c>
    </row>
    <row r="184" spans="1:15" ht="15" customHeight="1">
      <c r="A184" s="288"/>
      <c r="B184" s="246"/>
      <c r="C184" s="119" t="s">
        <v>140</v>
      </c>
      <c r="D184" s="165">
        <f>Перечень!D177</f>
        <v>0</v>
      </c>
      <c r="E184" s="19" t="s">
        <v>117</v>
      </c>
      <c r="F184" s="167">
        <f>Перечень!F177</f>
        <v>0</v>
      </c>
      <c r="G184" s="103"/>
      <c r="H184" s="83">
        <f t="shared" si="12"/>
        <v>0</v>
      </c>
      <c r="I184" s="134" t="s">
        <v>250</v>
      </c>
      <c r="J184" s="168">
        <f>Перечень!H177</f>
        <v>0</v>
      </c>
      <c r="K184" s="133"/>
      <c r="L184" s="91">
        <f t="shared" si="10"/>
        <v>0</v>
      </c>
      <c r="M184" s="173">
        <f>Перечень!I177</f>
        <v>0</v>
      </c>
      <c r="N184" s="132"/>
      <c r="O184" s="83">
        <f t="shared" si="9"/>
        <v>0</v>
      </c>
    </row>
    <row r="185" spans="1:15" ht="14.25" customHeight="1">
      <c r="A185" s="287" t="s">
        <v>187</v>
      </c>
      <c r="B185" s="245" t="s">
        <v>195</v>
      </c>
      <c r="C185" s="119" t="s">
        <v>140</v>
      </c>
      <c r="D185" s="165">
        <f>Перечень!D178</f>
        <v>0</v>
      </c>
      <c r="E185" s="19" t="s">
        <v>31</v>
      </c>
      <c r="F185" s="167">
        <f>Перечень!F178</f>
        <v>0</v>
      </c>
      <c r="G185" s="103"/>
      <c r="H185" s="83">
        <f t="shared" si="12"/>
        <v>0</v>
      </c>
      <c r="I185" s="134" t="s">
        <v>250</v>
      </c>
      <c r="J185" s="168">
        <f>Перечень!H178</f>
        <v>0</v>
      </c>
      <c r="K185" s="133"/>
      <c r="L185" s="91">
        <f t="shared" si="10"/>
        <v>0</v>
      </c>
      <c r="M185" s="173">
        <f>Перечень!I178</f>
        <v>0</v>
      </c>
      <c r="N185" s="132"/>
      <c r="O185" s="83">
        <f t="shared" si="9"/>
        <v>0</v>
      </c>
    </row>
    <row r="186" spans="1:15" ht="15.75" customHeight="1">
      <c r="A186" s="288"/>
      <c r="B186" s="246"/>
      <c r="C186" s="119" t="s">
        <v>140</v>
      </c>
      <c r="D186" s="165">
        <f>Перечень!D179</f>
        <v>0</v>
      </c>
      <c r="E186" s="19" t="s">
        <v>117</v>
      </c>
      <c r="F186" s="167">
        <f>Перечень!F179</f>
        <v>0</v>
      </c>
      <c r="G186" s="103"/>
      <c r="H186" s="83">
        <f t="shared" si="12"/>
        <v>0</v>
      </c>
      <c r="I186" s="134" t="s">
        <v>250</v>
      </c>
      <c r="J186" s="168">
        <f>Перечень!H179</f>
        <v>0</v>
      </c>
      <c r="K186" s="133"/>
      <c r="L186" s="91">
        <f t="shared" si="10"/>
        <v>0</v>
      </c>
      <c r="M186" s="173">
        <f>Перечень!I179</f>
        <v>0</v>
      </c>
      <c r="N186" s="132"/>
      <c r="O186" s="83">
        <f t="shared" si="9"/>
        <v>0</v>
      </c>
    </row>
    <row r="187" spans="1:15" ht="13.5" customHeight="1">
      <c r="A187" s="287" t="s">
        <v>188</v>
      </c>
      <c r="B187" s="245" t="s">
        <v>314</v>
      </c>
      <c r="C187" s="119" t="s">
        <v>140</v>
      </c>
      <c r="D187" s="165">
        <f>Перечень!D180</f>
        <v>0</v>
      </c>
      <c r="E187" s="19" t="s">
        <v>31</v>
      </c>
      <c r="F187" s="167">
        <f>Перечень!F180</f>
        <v>0</v>
      </c>
      <c r="G187" s="103">
        <v>0</v>
      </c>
      <c r="H187" s="83">
        <f t="shared" si="12"/>
        <v>0</v>
      </c>
      <c r="I187" s="134" t="s">
        <v>250</v>
      </c>
      <c r="J187" s="168">
        <f>Перечень!H180</f>
        <v>0</v>
      </c>
      <c r="K187" s="133"/>
      <c r="L187" s="91">
        <f t="shared" si="10"/>
        <v>0</v>
      </c>
      <c r="M187" s="173">
        <f>Перечень!I180</f>
        <v>0</v>
      </c>
      <c r="N187" s="132"/>
      <c r="O187" s="83">
        <f t="shared" si="9"/>
        <v>0</v>
      </c>
    </row>
    <row r="188" spans="1:15" ht="16.5" customHeight="1">
      <c r="A188" s="288"/>
      <c r="B188" s="246"/>
      <c r="C188" s="119" t="s">
        <v>140</v>
      </c>
      <c r="D188" s="165">
        <f>Перечень!D181</f>
        <v>0</v>
      </c>
      <c r="E188" s="19" t="s">
        <v>117</v>
      </c>
      <c r="F188" s="167">
        <f>Перечень!F181</f>
        <v>0</v>
      </c>
      <c r="G188" s="103"/>
      <c r="H188" s="83">
        <f t="shared" si="12"/>
        <v>0</v>
      </c>
      <c r="I188" s="134" t="s">
        <v>250</v>
      </c>
      <c r="J188" s="168">
        <f>Перечень!H181</f>
        <v>0</v>
      </c>
      <c r="K188" s="133"/>
      <c r="L188" s="91">
        <f t="shared" si="10"/>
        <v>0</v>
      </c>
      <c r="M188" s="173">
        <f>Перечень!I181</f>
        <v>0</v>
      </c>
      <c r="N188" s="132"/>
      <c r="O188" s="83">
        <f t="shared" si="9"/>
        <v>0</v>
      </c>
    </row>
    <row r="189" spans="1:15" ht="15" customHeight="1">
      <c r="A189" s="287" t="s">
        <v>189</v>
      </c>
      <c r="B189" s="245" t="s">
        <v>270</v>
      </c>
      <c r="C189" s="119" t="s">
        <v>140</v>
      </c>
      <c r="D189" s="165">
        <f>Перечень!D182</f>
        <v>0</v>
      </c>
      <c r="E189" s="19" t="s">
        <v>31</v>
      </c>
      <c r="F189" s="167">
        <f>Перечень!F182</f>
        <v>0</v>
      </c>
      <c r="G189" s="103">
        <v>0</v>
      </c>
      <c r="H189" s="83">
        <f t="shared" si="12"/>
        <v>0</v>
      </c>
      <c r="I189" s="134" t="s">
        <v>250</v>
      </c>
      <c r="J189" s="168">
        <f>Перечень!H182</f>
        <v>0</v>
      </c>
      <c r="K189" s="133"/>
      <c r="L189" s="91">
        <f t="shared" si="10"/>
        <v>0</v>
      </c>
      <c r="M189" s="173">
        <f>Перечень!I182</f>
        <v>0</v>
      </c>
      <c r="N189" s="132"/>
      <c r="O189" s="83">
        <f t="shared" si="9"/>
        <v>0</v>
      </c>
    </row>
    <row r="190" spans="1:15" ht="15" customHeight="1">
      <c r="A190" s="288"/>
      <c r="B190" s="246"/>
      <c r="C190" s="119" t="s">
        <v>140</v>
      </c>
      <c r="D190" s="165">
        <f>Перечень!D183</f>
        <v>0</v>
      </c>
      <c r="E190" s="19" t="s">
        <v>117</v>
      </c>
      <c r="F190" s="167">
        <f>Перечень!F183</f>
        <v>0</v>
      </c>
      <c r="G190" s="103"/>
      <c r="H190" s="83">
        <f t="shared" si="12"/>
        <v>0</v>
      </c>
      <c r="I190" s="134" t="s">
        <v>250</v>
      </c>
      <c r="J190" s="168">
        <f>Перечень!H183</f>
        <v>0</v>
      </c>
      <c r="K190" s="133"/>
      <c r="L190" s="91">
        <f t="shared" si="10"/>
        <v>0</v>
      </c>
      <c r="M190" s="173">
        <f>Перечень!I183</f>
        <v>0</v>
      </c>
      <c r="N190" s="132"/>
      <c r="O190" s="83">
        <f t="shared" si="9"/>
        <v>0</v>
      </c>
    </row>
    <row r="191" spans="1:15" ht="15" customHeight="1">
      <c r="A191" s="287" t="s">
        <v>190</v>
      </c>
      <c r="B191" s="245" t="s">
        <v>271</v>
      </c>
      <c r="C191" s="119" t="s">
        <v>140</v>
      </c>
      <c r="D191" s="165">
        <f>Перечень!D184</f>
        <v>0</v>
      </c>
      <c r="E191" s="19" t="s">
        <v>31</v>
      </c>
      <c r="F191" s="167">
        <f>Перечень!F184</f>
        <v>0</v>
      </c>
      <c r="G191" s="103"/>
      <c r="H191" s="83">
        <f t="shared" si="12"/>
        <v>0</v>
      </c>
      <c r="I191" s="134" t="s">
        <v>250</v>
      </c>
      <c r="J191" s="168">
        <f>Перечень!H184</f>
        <v>0</v>
      </c>
      <c r="K191" s="133"/>
      <c r="L191" s="91">
        <f t="shared" si="10"/>
        <v>0</v>
      </c>
      <c r="M191" s="173">
        <f>Перечень!I184</f>
        <v>0</v>
      </c>
      <c r="N191" s="132"/>
      <c r="O191" s="83">
        <f t="shared" si="9"/>
        <v>0</v>
      </c>
    </row>
    <row r="192" spans="1:15" ht="15" customHeight="1">
      <c r="A192" s="288"/>
      <c r="B192" s="246"/>
      <c r="C192" s="119" t="s">
        <v>140</v>
      </c>
      <c r="D192" s="165">
        <f>Перечень!D185</f>
        <v>0</v>
      </c>
      <c r="E192" s="19" t="s">
        <v>117</v>
      </c>
      <c r="F192" s="167">
        <f>Перечень!F185</f>
        <v>0</v>
      </c>
      <c r="G192" s="103"/>
      <c r="H192" s="83">
        <f t="shared" si="12"/>
        <v>0</v>
      </c>
      <c r="I192" s="134" t="s">
        <v>250</v>
      </c>
      <c r="J192" s="168">
        <f>Перечень!H185</f>
        <v>0</v>
      </c>
      <c r="K192" s="133"/>
      <c r="L192" s="91">
        <f t="shared" si="10"/>
        <v>0</v>
      </c>
      <c r="M192" s="173">
        <f>Перечень!I185</f>
        <v>0</v>
      </c>
      <c r="N192" s="132"/>
      <c r="O192" s="83">
        <f t="shared" si="9"/>
        <v>0</v>
      </c>
    </row>
    <row r="193" spans="1:15" ht="15" customHeight="1">
      <c r="A193" s="287" t="s">
        <v>191</v>
      </c>
      <c r="B193" s="245" t="s">
        <v>312</v>
      </c>
      <c r="C193" s="119" t="s">
        <v>140</v>
      </c>
      <c r="D193" s="165">
        <f>Перечень!D186</f>
        <v>0</v>
      </c>
      <c r="E193" s="19" t="s">
        <v>31</v>
      </c>
      <c r="F193" s="167">
        <f>Перечень!F186</f>
        <v>0</v>
      </c>
      <c r="G193" s="103"/>
      <c r="H193" s="83">
        <f t="shared" si="12"/>
        <v>0</v>
      </c>
      <c r="I193" s="134" t="s">
        <v>250</v>
      </c>
      <c r="J193" s="168">
        <f>Перечень!H186</f>
        <v>0</v>
      </c>
      <c r="K193" s="133"/>
      <c r="L193" s="91">
        <f t="shared" si="10"/>
        <v>0</v>
      </c>
      <c r="M193" s="173">
        <f>Перечень!I186</f>
        <v>0</v>
      </c>
      <c r="N193" s="132"/>
      <c r="O193" s="83">
        <f t="shared" si="9"/>
        <v>0</v>
      </c>
    </row>
    <row r="194" spans="1:15" ht="16.5" customHeight="1">
      <c r="A194" s="288"/>
      <c r="B194" s="246"/>
      <c r="C194" s="119" t="s">
        <v>140</v>
      </c>
      <c r="D194" s="165">
        <f>Перечень!D187</f>
        <v>0</v>
      </c>
      <c r="E194" s="19" t="s">
        <v>117</v>
      </c>
      <c r="F194" s="167">
        <f>Перечень!F187</f>
        <v>0</v>
      </c>
      <c r="G194" s="103"/>
      <c r="H194" s="83">
        <f t="shared" si="12"/>
        <v>0</v>
      </c>
      <c r="I194" s="134" t="s">
        <v>250</v>
      </c>
      <c r="J194" s="168">
        <f>Перечень!H187</f>
        <v>0</v>
      </c>
      <c r="K194" s="133"/>
      <c r="L194" s="91">
        <f t="shared" si="10"/>
        <v>0</v>
      </c>
      <c r="M194" s="173">
        <f>Перечень!I187</f>
        <v>0</v>
      </c>
      <c r="N194" s="132"/>
      <c r="O194" s="83">
        <f t="shared" si="9"/>
        <v>0</v>
      </c>
    </row>
    <row r="195" spans="1:15" ht="13.5" customHeight="1">
      <c r="A195" s="287" t="s">
        <v>192</v>
      </c>
      <c r="B195" s="245" t="s">
        <v>302</v>
      </c>
      <c r="C195" s="119" t="s">
        <v>140</v>
      </c>
      <c r="D195" s="165">
        <f>Перечень!D188</f>
        <v>0</v>
      </c>
      <c r="E195" s="19" t="s">
        <v>31</v>
      </c>
      <c r="F195" s="167">
        <f>Перечень!F188</f>
        <v>0</v>
      </c>
      <c r="G195" s="103"/>
      <c r="H195" s="83">
        <f t="shared" si="12"/>
        <v>0</v>
      </c>
      <c r="I195" s="134" t="s">
        <v>250</v>
      </c>
      <c r="J195" s="168">
        <f>Перечень!H188</f>
        <v>0</v>
      </c>
      <c r="K195" s="133"/>
      <c r="L195" s="91">
        <f t="shared" si="10"/>
        <v>0</v>
      </c>
      <c r="M195" s="173">
        <f>Перечень!I188</f>
        <v>0</v>
      </c>
      <c r="N195" s="132"/>
      <c r="O195" s="83">
        <f t="shared" si="9"/>
        <v>0</v>
      </c>
    </row>
    <row r="196" spans="1:15" ht="15" customHeight="1">
      <c r="A196" s="288"/>
      <c r="B196" s="246"/>
      <c r="C196" s="119" t="s">
        <v>140</v>
      </c>
      <c r="D196" s="165">
        <f>Перечень!D189</f>
        <v>0</v>
      </c>
      <c r="E196" s="19" t="s">
        <v>117</v>
      </c>
      <c r="F196" s="167">
        <f>Перечень!F189</f>
        <v>0</v>
      </c>
      <c r="G196" s="103"/>
      <c r="H196" s="83">
        <f t="shared" si="12"/>
        <v>0</v>
      </c>
      <c r="I196" s="134" t="s">
        <v>250</v>
      </c>
      <c r="J196" s="168">
        <f>Перечень!H189</f>
        <v>0</v>
      </c>
      <c r="K196" s="133"/>
      <c r="L196" s="91">
        <f t="shared" si="10"/>
        <v>0</v>
      </c>
      <c r="M196" s="173">
        <f>Перечень!I189</f>
        <v>0</v>
      </c>
      <c r="N196" s="132"/>
      <c r="O196" s="83">
        <f t="shared" si="9"/>
        <v>0</v>
      </c>
    </row>
    <row r="197" spans="1:15" ht="14.25" customHeight="1">
      <c r="A197" s="287" t="s">
        <v>272</v>
      </c>
      <c r="B197" s="245" t="s">
        <v>303</v>
      </c>
      <c r="C197" s="119" t="s">
        <v>140</v>
      </c>
      <c r="D197" s="165">
        <f>Перечень!D190</f>
        <v>0</v>
      </c>
      <c r="E197" s="19" t="s">
        <v>31</v>
      </c>
      <c r="F197" s="167">
        <f>Перечень!F190</f>
        <v>0</v>
      </c>
      <c r="G197" s="103"/>
      <c r="H197" s="83">
        <f t="shared" si="12"/>
        <v>0</v>
      </c>
      <c r="I197" s="134" t="s">
        <v>250</v>
      </c>
      <c r="J197" s="168">
        <f>Перечень!H190</f>
        <v>0</v>
      </c>
      <c r="K197" s="133"/>
      <c r="L197" s="91">
        <f t="shared" si="10"/>
        <v>0</v>
      </c>
      <c r="M197" s="173">
        <f>Перечень!I190</f>
        <v>0</v>
      </c>
      <c r="N197" s="132"/>
      <c r="O197" s="83">
        <f t="shared" si="9"/>
        <v>0</v>
      </c>
    </row>
    <row r="198" spans="1:15" ht="15.75" customHeight="1">
      <c r="A198" s="288"/>
      <c r="B198" s="246"/>
      <c r="C198" s="119" t="s">
        <v>140</v>
      </c>
      <c r="D198" s="165">
        <f>Перечень!D191</f>
        <v>0</v>
      </c>
      <c r="E198" s="19" t="s">
        <v>117</v>
      </c>
      <c r="F198" s="167">
        <f>Перечень!F191</f>
        <v>0</v>
      </c>
      <c r="G198" s="103"/>
      <c r="H198" s="83">
        <f t="shared" si="12"/>
        <v>0</v>
      </c>
      <c r="I198" s="134" t="s">
        <v>250</v>
      </c>
      <c r="J198" s="168">
        <f>Перечень!H191</f>
        <v>0</v>
      </c>
      <c r="K198" s="133"/>
      <c r="L198" s="91">
        <f t="shared" si="10"/>
        <v>0</v>
      </c>
      <c r="M198" s="173">
        <f>Перечень!I191</f>
        <v>0</v>
      </c>
      <c r="N198" s="132"/>
      <c r="O198" s="83">
        <f t="shared" si="9"/>
        <v>0</v>
      </c>
    </row>
    <row r="199" spans="1:15" ht="14.25" customHeight="1">
      <c r="A199" s="287" t="s">
        <v>273</v>
      </c>
      <c r="B199" s="245" t="s">
        <v>222</v>
      </c>
      <c r="C199" s="119" t="s">
        <v>140</v>
      </c>
      <c r="D199" s="165">
        <f>Перечень!D192</f>
        <v>1</v>
      </c>
      <c r="E199" s="19" t="s">
        <v>31</v>
      </c>
      <c r="F199" s="167">
        <f>Перечень!F192</f>
        <v>55</v>
      </c>
      <c r="G199" s="103">
        <v>50</v>
      </c>
      <c r="H199" s="83">
        <f t="shared" si="12"/>
        <v>-5</v>
      </c>
      <c r="I199" s="134" t="s">
        <v>250</v>
      </c>
      <c r="J199" s="168">
        <f>Перечень!H192</f>
        <v>0</v>
      </c>
      <c r="K199" s="133"/>
      <c r="L199" s="91">
        <f t="shared" si="10"/>
        <v>0</v>
      </c>
      <c r="M199" s="173">
        <f>Перечень!I192</f>
        <v>0</v>
      </c>
      <c r="N199" s="132"/>
      <c r="O199" s="83">
        <f t="shared" si="9"/>
        <v>0</v>
      </c>
    </row>
    <row r="200" spans="1:15" ht="15" customHeight="1">
      <c r="A200" s="288"/>
      <c r="B200" s="246"/>
      <c r="C200" s="119" t="s">
        <v>140</v>
      </c>
      <c r="D200" s="165">
        <f>Перечень!D193</f>
        <v>0</v>
      </c>
      <c r="E200" s="19" t="s">
        <v>117</v>
      </c>
      <c r="F200" s="167">
        <f>Перечень!F193</f>
        <v>0</v>
      </c>
      <c r="G200" s="103"/>
      <c r="H200" s="83">
        <f t="shared" si="12"/>
        <v>0</v>
      </c>
      <c r="I200" s="134" t="s">
        <v>250</v>
      </c>
      <c r="J200" s="168">
        <f>Перечень!H193</f>
        <v>0</v>
      </c>
      <c r="K200" s="133"/>
      <c r="L200" s="91">
        <f t="shared" si="10"/>
        <v>0</v>
      </c>
      <c r="M200" s="173">
        <f>Перечень!I193</f>
        <v>0</v>
      </c>
      <c r="N200" s="132"/>
      <c r="O200" s="83">
        <f t="shared" si="9"/>
        <v>0</v>
      </c>
    </row>
    <row r="201" spans="1:15" ht="14.25" customHeight="1">
      <c r="A201" s="287" t="s">
        <v>274</v>
      </c>
      <c r="B201" s="245" t="s">
        <v>183</v>
      </c>
      <c r="C201" s="119" t="s">
        <v>140</v>
      </c>
      <c r="D201" s="165">
        <f>Перечень!D194</f>
        <v>0</v>
      </c>
      <c r="E201" s="19" t="s">
        <v>31</v>
      </c>
      <c r="F201" s="167">
        <f>Перечень!F194</f>
        <v>0</v>
      </c>
      <c r="G201" s="103"/>
      <c r="H201" s="83">
        <f t="shared" si="12"/>
        <v>0</v>
      </c>
      <c r="I201" s="134" t="s">
        <v>250</v>
      </c>
      <c r="J201" s="168">
        <f>Перечень!H194</f>
        <v>0</v>
      </c>
      <c r="K201" s="133"/>
      <c r="L201" s="91">
        <f t="shared" si="10"/>
        <v>0</v>
      </c>
      <c r="M201" s="173">
        <f>Перечень!I194</f>
        <v>0</v>
      </c>
      <c r="N201" s="132"/>
      <c r="O201" s="83">
        <f t="shared" si="9"/>
        <v>0</v>
      </c>
    </row>
    <row r="202" spans="1:15" ht="16.5" customHeight="1">
      <c r="A202" s="288"/>
      <c r="B202" s="246"/>
      <c r="C202" s="119" t="s">
        <v>140</v>
      </c>
      <c r="D202" s="165">
        <f>Перечень!D195</f>
        <v>0</v>
      </c>
      <c r="E202" s="19" t="s">
        <v>117</v>
      </c>
      <c r="F202" s="167">
        <f>Перечень!F195</f>
        <v>0</v>
      </c>
      <c r="G202" s="103"/>
      <c r="H202" s="83">
        <f t="shared" si="12"/>
        <v>0</v>
      </c>
      <c r="I202" s="134" t="s">
        <v>250</v>
      </c>
      <c r="J202" s="168">
        <f>Перечень!H195</f>
        <v>0</v>
      </c>
      <c r="K202" s="133"/>
      <c r="L202" s="91">
        <f t="shared" si="10"/>
        <v>0</v>
      </c>
      <c r="M202" s="173">
        <f>Перечень!I195</f>
        <v>0</v>
      </c>
      <c r="N202" s="132"/>
      <c r="O202" s="83">
        <f t="shared" si="9"/>
        <v>0</v>
      </c>
    </row>
    <row r="203" spans="1:15" ht="15" customHeight="1">
      <c r="A203" s="287" t="s">
        <v>315</v>
      </c>
      <c r="B203" s="245" t="s">
        <v>183</v>
      </c>
      <c r="C203" s="119" t="s">
        <v>140</v>
      </c>
      <c r="D203" s="165">
        <f>Перечень!D196</f>
        <v>0</v>
      </c>
      <c r="E203" s="19" t="s">
        <v>31</v>
      </c>
      <c r="F203" s="167">
        <f>Перечень!F196</f>
        <v>0</v>
      </c>
      <c r="G203" s="103"/>
      <c r="H203" s="83">
        <f t="shared" si="12"/>
        <v>0</v>
      </c>
      <c r="I203" s="134" t="s">
        <v>250</v>
      </c>
      <c r="J203" s="168">
        <f>Перечень!H196</f>
        <v>0</v>
      </c>
      <c r="K203" s="133"/>
      <c r="L203" s="91">
        <f t="shared" si="10"/>
        <v>0</v>
      </c>
      <c r="M203" s="173">
        <f>Перечень!I196</f>
        <v>0</v>
      </c>
      <c r="N203" s="132"/>
      <c r="O203" s="83">
        <f t="shared" si="9"/>
        <v>0</v>
      </c>
    </row>
    <row r="204" spans="1:15" ht="15.75" customHeight="1">
      <c r="A204" s="288"/>
      <c r="B204" s="246"/>
      <c r="C204" s="119" t="s">
        <v>140</v>
      </c>
      <c r="D204" s="165">
        <f>Перечень!D197</f>
        <v>0</v>
      </c>
      <c r="E204" s="19" t="s">
        <v>117</v>
      </c>
      <c r="F204" s="167">
        <f>Перечень!F197</f>
        <v>0</v>
      </c>
      <c r="G204" s="103"/>
      <c r="H204" s="83">
        <f t="shared" si="12"/>
        <v>0</v>
      </c>
      <c r="I204" s="134" t="s">
        <v>250</v>
      </c>
      <c r="J204" s="168">
        <f>Перечень!H197</f>
        <v>0</v>
      </c>
      <c r="K204" s="133"/>
      <c r="L204" s="91">
        <f t="shared" si="10"/>
        <v>0</v>
      </c>
      <c r="M204" s="173">
        <f>Перечень!I197</f>
        <v>0</v>
      </c>
      <c r="N204" s="132"/>
      <c r="O204" s="83">
        <f t="shared" si="9"/>
        <v>0</v>
      </c>
    </row>
    <row r="205" spans="1:15" ht="15" customHeight="1">
      <c r="A205" s="295" t="s">
        <v>193</v>
      </c>
      <c r="B205" s="296"/>
      <c r="C205" s="124"/>
      <c r="D205" s="76"/>
      <c r="E205" s="77" t="s">
        <v>31</v>
      </c>
      <c r="F205" s="78">
        <f>F183+F185+F187+F189+F191+F193+F195+F197+F199+F201+F203</f>
        <v>55</v>
      </c>
      <c r="G205" s="78">
        <f>G183+G185+G187+G189+G191+G193+G195+G197+G199+G201+G203</f>
        <v>50</v>
      </c>
      <c r="H205" s="78">
        <f t="shared" si="12"/>
        <v>-5</v>
      </c>
      <c r="I205" s="79" t="s">
        <v>29</v>
      </c>
      <c r="J205" s="90">
        <f>J183+J185+J187+J189+J191+J193+J195+J197+J199+J201+J203</f>
        <v>0</v>
      </c>
      <c r="K205" s="90">
        <f>K183+K185+K187+K189+K191+K193+K195+K197+K199+K201+K203</f>
        <v>0</v>
      </c>
      <c r="L205" s="90">
        <f t="shared" si="10"/>
        <v>0</v>
      </c>
      <c r="M205" s="78">
        <f>M183+M185+M187+M189+M191+M193+M195+M197+M199+M201+M203</f>
        <v>0</v>
      </c>
      <c r="N205" s="78">
        <f>N183+N185+N187+N189+N191+N193+N195+N197+N199+N201+N203</f>
        <v>0</v>
      </c>
      <c r="O205" s="78">
        <f t="shared" si="9"/>
        <v>0</v>
      </c>
    </row>
    <row r="206" spans="1:15" ht="15" customHeight="1">
      <c r="A206" s="297"/>
      <c r="B206" s="298"/>
      <c r="C206" s="124"/>
      <c r="D206" s="76"/>
      <c r="E206" s="77" t="s">
        <v>117</v>
      </c>
      <c r="F206" s="78">
        <f>F184+F186+F188+F190+F192+F194+F196+F198+F200+F202+F204</f>
        <v>0</v>
      </c>
      <c r="G206" s="78">
        <f>G184+G186+G188+G190+G192+G194+G196+G198+G200+G202+G204</f>
        <v>0</v>
      </c>
      <c r="H206" s="78">
        <f t="shared" si="12"/>
        <v>0</v>
      </c>
      <c r="I206" s="80"/>
      <c r="J206" s="90">
        <f>J184+J186+J188+J190+J192+J194+J196+J198+J200+J202+J204</f>
        <v>0</v>
      </c>
      <c r="K206" s="90">
        <f>K184+K186+K188+K190+K192+K194+K196+K198+K200+K202+K204</f>
        <v>0</v>
      </c>
      <c r="L206" s="90">
        <f t="shared" si="10"/>
        <v>0</v>
      </c>
      <c r="M206" s="78">
        <f>M184+M186+M188+M190+M192+M194+M196+M198+M200+M202+M204</f>
        <v>0</v>
      </c>
      <c r="N206" s="78">
        <f>N184+N186+N188+N190+N192+N194+N196+N198+N200+N202+N204</f>
        <v>0</v>
      </c>
      <c r="O206" s="78">
        <f t="shared" si="9"/>
        <v>0</v>
      </c>
    </row>
    <row r="207" spans="1:15" ht="12.75">
      <c r="A207" s="299"/>
      <c r="B207" s="300"/>
      <c r="C207" s="124"/>
      <c r="D207" s="81"/>
      <c r="E207" s="82" t="s">
        <v>129</v>
      </c>
      <c r="F207" s="83">
        <f>F205+F206</f>
        <v>55</v>
      </c>
      <c r="G207" s="83">
        <f>G205+G206</f>
        <v>50</v>
      </c>
      <c r="H207" s="83">
        <f t="shared" si="12"/>
        <v>-5</v>
      </c>
      <c r="I207" s="80"/>
      <c r="J207" s="91">
        <f>J205+J206</f>
        <v>0</v>
      </c>
      <c r="K207" s="91">
        <f>K205+K206</f>
        <v>0</v>
      </c>
      <c r="L207" s="91">
        <f t="shared" si="10"/>
        <v>0</v>
      </c>
      <c r="M207" s="83">
        <f>M205+M206</f>
        <v>0</v>
      </c>
      <c r="N207" s="83">
        <f>N205+N206</f>
        <v>0</v>
      </c>
      <c r="O207" s="83">
        <f t="shared" si="9"/>
        <v>0</v>
      </c>
    </row>
    <row r="208" spans="1:15" ht="13.5" customHeight="1">
      <c r="A208" s="289" t="s">
        <v>164</v>
      </c>
      <c r="B208" s="290"/>
      <c r="C208" s="125"/>
      <c r="D208" s="73"/>
      <c r="E208" s="65" t="s">
        <v>31</v>
      </c>
      <c r="F208" s="66">
        <f>F117+F134+F161+F178+F205</f>
        <v>345</v>
      </c>
      <c r="G208" s="66">
        <f>G117+G134+G161+G178+G205</f>
        <v>268</v>
      </c>
      <c r="H208" s="66">
        <f t="shared" si="12"/>
        <v>-77</v>
      </c>
      <c r="I208" s="67" t="s">
        <v>29</v>
      </c>
      <c r="J208" s="95" t="s">
        <v>29</v>
      </c>
      <c r="K208" s="95" t="s">
        <v>29</v>
      </c>
      <c r="L208" s="95" t="s">
        <v>29</v>
      </c>
      <c r="M208" s="66">
        <f>M117+M134+M161+M178+M205</f>
        <v>2.8000000000000003</v>
      </c>
      <c r="N208" s="66">
        <f>N117+N134+N161+N178+N205</f>
        <v>0</v>
      </c>
      <c r="O208" s="66">
        <f t="shared" si="9"/>
        <v>-2.8000000000000003</v>
      </c>
    </row>
    <row r="209" spans="1:15" ht="15" customHeight="1">
      <c r="A209" s="291"/>
      <c r="B209" s="292"/>
      <c r="C209" s="125"/>
      <c r="D209" s="73"/>
      <c r="E209" s="65" t="s">
        <v>117</v>
      </c>
      <c r="F209" s="66">
        <f>F118+F135+F162+F179+F206</f>
        <v>0</v>
      </c>
      <c r="G209" s="66">
        <f>G118+G135+G162+G179+G206</f>
        <v>0</v>
      </c>
      <c r="H209" s="66">
        <f t="shared" si="12"/>
        <v>0</v>
      </c>
      <c r="I209" s="69"/>
      <c r="J209" s="96"/>
      <c r="K209" s="96"/>
      <c r="L209" s="96"/>
      <c r="M209" s="66">
        <f>M118+M135+M162+M179+M206</f>
        <v>0</v>
      </c>
      <c r="N209" s="66">
        <f>N118+N135+N162+N179+N206</f>
        <v>0</v>
      </c>
      <c r="O209" s="66">
        <f t="shared" si="9"/>
        <v>0</v>
      </c>
    </row>
    <row r="210" spans="1:15" ht="12.75">
      <c r="A210" s="293"/>
      <c r="B210" s="294"/>
      <c r="C210" s="125"/>
      <c r="D210" s="74"/>
      <c r="E210" s="71" t="s">
        <v>129</v>
      </c>
      <c r="F210" s="72">
        <f>F208+F209</f>
        <v>345</v>
      </c>
      <c r="G210" s="72">
        <f>G208+G209</f>
        <v>268</v>
      </c>
      <c r="H210" s="72">
        <f t="shared" si="12"/>
        <v>-77</v>
      </c>
      <c r="I210" s="69"/>
      <c r="J210" s="96"/>
      <c r="K210" s="96"/>
      <c r="L210" s="96"/>
      <c r="M210" s="72">
        <f>M208+M209</f>
        <v>2.8000000000000003</v>
      </c>
      <c r="N210" s="72">
        <f>N208+N209</f>
        <v>0</v>
      </c>
      <c r="O210" s="72">
        <f t="shared" si="9"/>
        <v>-2.8000000000000003</v>
      </c>
    </row>
    <row r="211" spans="1:15" ht="36">
      <c r="A211" s="184">
        <v>4</v>
      </c>
      <c r="B211" s="184" t="s">
        <v>223</v>
      </c>
      <c r="C211" s="117"/>
      <c r="D211" s="118"/>
      <c r="E211" s="30"/>
      <c r="F211" s="126"/>
      <c r="G211" s="126"/>
      <c r="H211" s="127"/>
      <c r="I211" s="118"/>
      <c r="J211" s="128"/>
      <c r="K211" s="128"/>
      <c r="L211" s="128"/>
      <c r="M211" s="129"/>
      <c r="N211" s="129"/>
      <c r="O211" s="129"/>
    </row>
    <row r="212" spans="1:15" ht="14.25" customHeight="1">
      <c r="A212" s="287" t="s">
        <v>197</v>
      </c>
      <c r="B212" s="245" t="s">
        <v>206</v>
      </c>
      <c r="C212" s="119" t="s">
        <v>140</v>
      </c>
      <c r="D212" s="165">
        <f>Перечень!D205</f>
        <v>0</v>
      </c>
      <c r="E212" s="19" t="s">
        <v>31</v>
      </c>
      <c r="F212" s="167">
        <f>Перечень!F205</f>
        <v>0</v>
      </c>
      <c r="G212" s="103">
        <v>0</v>
      </c>
      <c r="H212" s="83">
        <f aca="true" t="shared" si="13" ref="H212:H230">G212-F212</f>
        <v>0</v>
      </c>
      <c r="I212" s="119" t="s">
        <v>19</v>
      </c>
      <c r="J212" s="168">
        <f>Перечень!H205</f>
        <v>0</v>
      </c>
      <c r="K212" s="133"/>
      <c r="L212" s="91">
        <f aca="true" t="shared" si="14" ref="L212:L275">K212-J212</f>
        <v>0</v>
      </c>
      <c r="M212" s="173">
        <f>Перечень!I205</f>
        <v>0</v>
      </c>
      <c r="N212" s="132"/>
      <c r="O212" s="83">
        <f aca="true" t="shared" si="15" ref="O212:O274">N212-M212</f>
        <v>0</v>
      </c>
    </row>
    <row r="213" spans="1:15" ht="15.75" customHeight="1">
      <c r="A213" s="288"/>
      <c r="B213" s="246"/>
      <c r="C213" s="119" t="s">
        <v>140</v>
      </c>
      <c r="D213" s="165">
        <f>Перечень!D206</f>
        <v>0</v>
      </c>
      <c r="E213" s="19" t="s">
        <v>117</v>
      </c>
      <c r="F213" s="167">
        <f>Перечень!F206</f>
        <v>0</v>
      </c>
      <c r="G213" s="103"/>
      <c r="H213" s="83">
        <f t="shared" si="13"/>
        <v>0</v>
      </c>
      <c r="I213" s="119" t="s">
        <v>19</v>
      </c>
      <c r="J213" s="168">
        <f>Перечень!H206</f>
        <v>0</v>
      </c>
      <c r="K213" s="133"/>
      <c r="L213" s="91">
        <f t="shared" si="14"/>
        <v>0</v>
      </c>
      <c r="M213" s="173">
        <f>Перечень!I206</f>
        <v>0</v>
      </c>
      <c r="N213" s="132"/>
      <c r="O213" s="83">
        <f t="shared" si="15"/>
        <v>0</v>
      </c>
    </row>
    <row r="214" spans="1:15" ht="14.25" customHeight="1">
      <c r="A214" s="287" t="s">
        <v>198</v>
      </c>
      <c r="B214" s="245" t="s">
        <v>207</v>
      </c>
      <c r="C214" s="119" t="s">
        <v>140</v>
      </c>
      <c r="D214" s="165">
        <f>Перечень!D207</f>
        <v>0</v>
      </c>
      <c r="E214" s="19" t="s">
        <v>31</v>
      </c>
      <c r="F214" s="167">
        <f>Перечень!F207</f>
        <v>0</v>
      </c>
      <c r="G214" s="103"/>
      <c r="H214" s="83">
        <f t="shared" si="13"/>
        <v>0</v>
      </c>
      <c r="I214" s="119" t="s">
        <v>19</v>
      </c>
      <c r="J214" s="168">
        <f>Перечень!H207</f>
        <v>0</v>
      </c>
      <c r="K214" s="133"/>
      <c r="L214" s="91">
        <f t="shared" si="14"/>
        <v>0</v>
      </c>
      <c r="M214" s="173">
        <f>Перечень!I207</f>
        <v>0</v>
      </c>
      <c r="N214" s="132"/>
      <c r="O214" s="83">
        <f t="shared" si="15"/>
        <v>0</v>
      </c>
    </row>
    <row r="215" spans="1:15" ht="14.25" customHeight="1">
      <c r="A215" s="288"/>
      <c r="B215" s="246"/>
      <c r="C215" s="119" t="s">
        <v>140</v>
      </c>
      <c r="D215" s="165">
        <f>Перечень!D208</f>
        <v>0</v>
      </c>
      <c r="E215" s="19" t="s">
        <v>117</v>
      </c>
      <c r="F215" s="167">
        <f>Перечень!F208</f>
        <v>0</v>
      </c>
      <c r="G215" s="103"/>
      <c r="H215" s="83">
        <f t="shared" si="13"/>
        <v>0</v>
      </c>
      <c r="I215" s="119" t="s">
        <v>19</v>
      </c>
      <c r="J215" s="168">
        <f>Перечень!H208</f>
        <v>0</v>
      </c>
      <c r="K215" s="133"/>
      <c r="L215" s="91">
        <f t="shared" si="14"/>
        <v>0</v>
      </c>
      <c r="M215" s="173">
        <f>Перечень!I208</f>
        <v>0</v>
      </c>
      <c r="N215" s="132"/>
      <c r="O215" s="83">
        <f t="shared" si="15"/>
        <v>0</v>
      </c>
    </row>
    <row r="216" spans="1:15" ht="13.5" customHeight="1">
      <c r="A216" s="287" t="s">
        <v>199</v>
      </c>
      <c r="B216" s="245" t="s">
        <v>208</v>
      </c>
      <c r="C216" s="119" t="s">
        <v>140</v>
      </c>
      <c r="D216" s="165">
        <f>Перечень!D209</f>
        <v>0</v>
      </c>
      <c r="E216" s="19" t="s">
        <v>31</v>
      </c>
      <c r="F216" s="167">
        <f>Перечень!F209</f>
        <v>0</v>
      </c>
      <c r="G216" s="103"/>
      <c r="H216" s="83">
        <f t="shared" si="13"/>
        <v>0</v>
      </c>
      <c r="I216" s="119" t="s">
        <v>19</v>
      </c>
      <c r="J216" s="168">
        <f>Перечень!H209</f>
        <v>0</v>
      </c>
      <c r="K216" s="133"/>
      <c r="L216" s="91">
        <f t="shared" si="14"/>
        <v>0</v>
      </c>
      <c r="M216" s="173">
        <f>Перечень!I209</f>
        <v>0</v>
      </c>
      <c r="N216" s="132"/>
      <c r="O216" s="83">
        <f t="shared" si="15"/>
        <v>0</v>
      </c>
    </row>
    <row r="217" spans="1:15" ht="15" customHeight="1">
      <c r="A217" s="288"/>
      <c r="B217" s="246"/>
      <c r="C217" s="119" t="s">
        <v>140</v>
      </c>
      <c r="D217" s="165">
        <f>Перечень!D210</f>
        <v>0</v>
      </c>
      <c r="E217" s="19" t="s">
        <v>117</v>
      </c>
      <c r="F217" s="167">
        <f>Перечень!F210</f>
        <v>0</v>
      </c>
      <c r="G217" s="103"/>
      <c r="H217" s="83">
        <f t="shared" si="13"/>
        <v>0</v>
      </c>
      <c r="I217" s="119" t="s">
        <v>19</v>
      </c>
      <c r="J217" s="168">
        <f>Перечень!H210</f>
        <v>0</v>
      </c>
      <c r="K217" s="133"/>
      <c r="L217" s="91">
        <f t="shared" si="14"/>
        <v>0</v>
      </c>
      <c r="M217" s="173">
        <f>Перечень!I210</f>
        <v>0</v>
      </c>
      <c r="N217" s="132"/>
      <c r="O217" s="83">
        <f t="shared" si="15"/>
        <v>0</v>
      </c>
    </row>
    <row r="218" spans="1:15" ht="13.5" customHeight="1">
      <c r="A218" s="287" t="s">
        <v>200</v>
      </c>
      <c r="B218" s="245" t="s">
        <v>209</v>
      </c>
      <c r="C218" s="119" t="s">
        <v>140</v>
      </c>
      <c r="D218" s="165">
        <f>Перечень!D211</f>
        <v>0</v>
      </c>
      <c r="E218" s="19" t="s">
        <v>31</v>
      </c>
      <c r="F218" s="167">
        <f>Перечень!F211</f>
        <v>0</v>
      </c>
      <c r="G218" s="103"/>
      <c r="H218" s="83">
        <f t="shared" si="13"/>
        <v>0</v>
      </c>
      <c r="I218" s="119" t="s">
        <v>19</v>
      </c>
      <c r="J218" s="168">
        <f>Перечень!H211</f>
        <v>0</v>
      </c>
      <c r="K218" s="133"/>
      <c r="L218" s="91">
        <f t="shared" si="14"/>
        <v>0</v>
      </c>
      <c r="M218" s="173">
        <f>Перечень!I211</f>
        <v>0</v>
      </c>
      <c r="N218" s="132"/>
      <c r="O218" s="83">
        <f t="shared" si="15"/>
        <v>0</v>
      </c>
    </row>
    <row r="219" spans="1:15" ht="15" customHeight="1">
      <c r="A219" s="288"/>
      <c r="B219" s="246"/>
      <c r="C219" s="119" t="s">
        <v>140</v>
      </c>
      <c r="D219" s="165">
        <f>Перечень!D212</f>
        <v>0</v>
      </c>
      <c r="E219" s="19" t="s">
        <v>117</v>
      </c>
      <c r="F219" s="167">
        <f>Перечень!F212</f>
        <v>0</v>
      </c>
      <c r="G219" s="103"/>
      <c r="H219" s="83">
        <f t="shared" si="13"/>
        <v>0</v>
      </c>
      <c r="I219" s="119" t="s">
        <v>19</v>
      </c>
      <c r="J219" s="168">
        <f>Перечень!H212</f>
        <v>0</v>
      </c>
      <c r="K219" s="133"/>
      <c r="L219" s="91">
        <f t="shared" si="14"/>
        <v>0</v>
      </c>
      <c r="M219" s="173">
        <f>Перечень!I212</f>
        <v>0</v>
      </c>
      <c r="N219" s="132"/>
      <c r="O219" s="83">
        <f t="shared" si="15"/>
        <v>0</v>
      </c>
    </row>
    <row r="220" spans="1:15" ht="13.5" customHeight="1">
      <c r="A220" s="287" t="s">
        <v>201</v>
      </c>
      <c r="B220" s="245" t="s">
        <v>210</v>
      </c>
      <c r="C220" s="119" t="s">
        <v>140</v>
      </c>
      <c r="D220" s="165">
        <f>Перечень!D213</f>
        <v>0</v>
      </c>
      <c r="E220" s="19" t="s">
        <v>31</v>
      </c>
      <c r="F220" s="167">
        <f>Перечень!F213</f>
        <v>0</v>
      </c>
      <c r="G220" s="103"/>
      <c r="H220" s="83">
        <f t="shared" si="13"/>
        <v>0</v>
      </c>
      <c r="I220" s="119" t="s">
        <v>19</v>
      </c>
      <c r="J220" s="168">
        <f>Перечень!H213</f>
        <v>0</v>
      </c>
      <c r="K220" s="133"/>
      <c r="L220" s="91">
        <f t="shared" si="14"/>
        <v>0</v>
      </c>
      <c r="M220" s="173">
        <f>Перечень!I213</f>
        <v>0</v>
      </c>
      <c r="N220" s="132"/>
      <c r="O220" s="83">
        <f t="shared" si="15"/>
        <v>0</v>
      </c>
    </row>
    <row r="221" spans="1:15" ht="15" customHeight="1">
      <c r="A221" s="288"/>
      <c r="B221" s="246"/>
      <c r="C221" s="119" t="s">
        <v>140</v>
      </c>
      <c r="D221" s="165">
        <f>Перечень!D214</f>
        <v>0</v>
      </c>
      <c r="E221" s="19" t="s">
        <v>117</v>
      </c>
      <c r="F221" s="167">
        <f>Перечень!F214</f>
        <v>0</v>
      </c>
      <c r="G221" s="103"/>
      <c r="H221" s="83">
        <f t="shared" si="13"/>
        <v>0</v>
      </c>
      <c r="I221" s="119" t="s">
        <v>19</v>
      </c>
      <c r="J221" s="168">
        <f>Перечень!H214</f>
        <v>0</v>
      </c>
      <c r="K221" s="133"/>
      <c r="L221" s="91">
        <f t="shared" si="14"/>
        <v>0</v>
      </c>
      <c r="M221" s="173">
        <f>Перечень!I214</f>
        <v>0</v>
      </c>
      <c r="N221" s="132"/>
      <c r="O221" s="83">
        <f t="shared" si="15"/>
        <v>0</v>
      </c>
    </row>
    <row r="222" spans="1:15" ht="15" customHeight="1">
      <c r="A222" s="287" t="s">
        <v>202</v>
      </c>
      <c r="B222" s="245" t="s">
        <v>211</v>
      </c>
      <c r="C222" s="119" t="s">
        <v>140</v>
      </c>
      <c r="D222" s="165">
        <f>Перечень!D215</f>
        <v>0</v>
      </c>
      <c r="E222" s="19" t="s">
        <v>31</v>
      </c>
      <c r="F222" s="167">
        <f>Перечень!F215</f>
        <v>0</v>
      </c>
      <c r="G222" s="103"/>
      <c r="H222" s="83">
        <f t="shared" si="13"/>
        <v>0</v>
      </c>
      <c r="I222" s="119" t="s">
        <v>19</v>
      </c>
      <c r="J222" s="168">
        <f>Перечень!H215</f>
        <v>0</v>
      </c>
      <c r="K222" s="133"/>
      <c r="L222" s="91">
        <f t="shared" si="14"/>
        <v>0</v>
      </c>
      <c r="M222" s="173">
        <f>Перечень!I215</f>
        <v>0</v>
      </c>
      <c r="N222" s="132"/>
      <c r="O222" s="83">
        <f t="shared" si="15"/>
        <v>0</v>
      </c>
    </row>
    <row r="223" spans="1:15" ht="16.5" customHeight="1">
      <c r="A223" s="288"/>
      <c r="B223" s="246"/>
      <c r="C223" s="119" t="s">
        <v>140</v>
      </c>
      <c r="D223" s="165">
        <f>Перечень!D216</f>
        <v>0</v>
      </c>
      <c r="E223" s="19" t="s">
        <v>117</v>
      </c>
      <c r="F223" s="167">
        <f>Перечень!F216</f>
        <v>0</v>
      </c>
      <c r="G223" s="103"/>
      <c r="H223" s="83">
        <f t="shared" si="13"/>
        <v>0</v>
      </c>
      <c r="I223" s="119" t="s">
        <v>19</v>
      </c>
      <c r="J223" s="168">
        <f>Перечень!H216</f>
        <v>0</v>
      </c>
      <c r="K223" s="133"/>
      <c r="L223" s="91">
        <f t="shared" si="14"/>
        <v>0</v>
      </c>
      <c r="M223" s="173">
        <f>Перечень!I216</f>
        <v>0</v>
      </c>
      <c r="N223" s="132"/>
      <c r="O223" s="83">
        <f t="shared" si="15"/>
        <v>0</v>
      </c>
    </row>
    <row r="224" spans="1:15" ht="13.5" customHeight="1">
      <c r="A224" s="287" t="s">
        <v>203</v>
      </c>
      <c r="B224" s="245" t="s">
        <v>183</v>
      </c>
      <c r="C224" s="119" t="s">
        <v>140</v>
      </c>
      <c r="D224" s="165">
        <f>Перечень!D217</f>
        <v>0</v>
      </c>
      <c r="E224" s="19" t="s">
        <v>31</v>
      </c>
      <c r="F224" s="167">
        <f>Перечень!F217</f>
        <v>0</v>
      </c>
      <c r="G224" s="103"/>
      <c r="H224" s="83">
        <f t="shared" si="13"/>
        <v>0</v>
      </c>
      <c r="I224" s="119" t="s">
        <v>19</v>
      </c>
      <c r="J224" s="168">
        <f>Перечень!H217</f>
        <v>0</v>
      </c>
      <c r="K224" s="133"/>
      <c r="L224" s="91">
        <f t="shared" si="14"/>
        <v>0</v>
      </c>
      <c r="M224" s="173">
        <f>Перечень!I217</f>
        <v>0</v>
      </c>
      <c r="N224" s="132"/>
      <c r="O224" s="83">
        <f t="shared" si="15"/>
        <v>0</v>
      </c>
    </row>
    <row r="225" spans="1:15" ht="16.5" customHeight="1">
      <c r="A225" s="288"/>
      <c r="B225" s="246"/>
      <c r="C225" s="119" t="s">
        <v>140</v>
      </c>
      <c r="D225" s="165">
        <f>Перечень!D218</f>
        <v>0</v>
      </c>
      <c r="E225" s="19" t="s">
        <v>117</v>
      </c>
      <c r="F225" s="167">
        <f>Перечень!F218</f>
        <v>0</v>
      </c>
      <c r="G225" s="103"/>
      <c r="H225" s="83">
        <f t="shared" si="13"/>
        <v>0</v>
      </c>
      <c r="I225" s="119" t="s">
        <v>19</v>
      </c>
      <c r="J225" s="168">
        <f>Перечень!H218</f>
        <v>0</v>
      </c>
      <c r="K225" s="133"/>
      <c r="L225" s="91">
        <f t="shared" si="14"/>
        <v>0</v>
      </c>
      <c r="M225" s="173">
        <f>Перечень!I218</f>
        <v>0</v>
      </c>
      <c r="N225" s="132"/>
      <c r="O225" s="83">
        <f t="shared" si="15"/>
        <v>0</v>
      </c>
    </row>
    <row r="226" spans="1:15" ht="13.5" customHeight="1">
      <c r="A226" s="287" t="s">
        <v>204</v>
      </c>
      <c r="B226" s="245" t="s">
        <v>183</v>
      </c>
      <c r="C226" s="119" t="s">
        <v>140</v>
      </c>
      <c r="D226" s="165">
        <f>Перечень!D219</f>
        <v>0</v>
      </c>
      <c r="E226" s="19" t="s">
        <v>31</v>
      </c>
      <c r="F226" s="167">
        <f>Перечень!F219</f>
        <v>0</v>
      </c>
      <c r="G226" s="103"/>
      <c r="H226" s="83">
        <f t="shared" si="13"/>
        <v>0</v>
      </c>
      <c r="I226" s="119" t="s">
        <v>19</v>
      </c>
      <c r="J226" s="168">
        <f>Перечень!H219</f>
        <v>0</v>
      </c>
      <c r="K226" s="133"/>
      <c r="L226" s="91">
        <f t="shared" si="14"/>
        <v>0</v>
      </c>
      <c r="M226" s="173">
        <f>Перечень!I219</f>
        <v>0</v>
      </c>
      <c r="N226" s="132"/>
      <c r="O226" s="83">
        <f t="shared" si="15"/>
        <v>0</v>
      </c>
    </row>
    <row r="227" spans="1:15" ht="15.75" customHeight="1">
      <c r="A227" s="288"/>
      <c r="B227" s="246"/>
      <c r="C227" s="119" t="s">
        <v>140</v>
      </c>
      <c r="D227" s="165">
        <f>Перечень!D220</f>
        <v>0</v>
      </c>
      <c r="E227" s="19" t="s">
        <v>117</v>
      </c>
      <c r="F227" s="167">
        <f>Перечень!F220</f>
        <v>0</v>
      </c>
      <c r="G227" s="103"/>
      <c r="H227" s="83">
        <f t="shared" si="13"/>
        <v>0</v>
      </c>
      <c r="I227" s="119" t="s">
        <v>19</v>
      </c>
      <c r="J227" s="168">
        <f>Перечень!H220</f>
        <v>0</v>
      </c>
      <c r="K227" s="133"/>
      <c r="L227" s="91">
        <f t="shared" si="14"/>
        <v>0</v>
      </c>
      <c r="M227" s="173">
        <f>Перечень!I220</f>
        <v>0</v>
      </c>
      <c r="N227" s="132"/>
      <c r="O227" s="83">
        <f t="shared" si="15"/>
        <v>0</v>
      </c>
    </row>
    <row r="228" spans="1:15" ht="12.75" customHeight="1">
      <c r="A228" s="289" t="s">
        <v>205</v>
      </c>
      <c r="B228" s="290"/>
      <c r="C228" s="63"/>
      <c r="D228" s="73"/>
      <c r="E228" s="65" t="s">
        <v>31</v>
      </c>
      <c r="F228" s="66">
        <f>F212+F214+F216+F218+F220+F222+F224+F226</f>
        <v>0</v>
      </c>
      <c r="G228" s="66">
        <f>G212+G214+G216+G218+G220+G222+G224+G226</f>
        <v>0</v>
      </c>
      <c r="H228" s="66">
        <f t="shared" si="13"/>
        <v>0</v>
      </c>
      <c r="I228" s="67" t="s">
        <v>29</v>
      </c>
      <c r="J228" s="92">
        <f>J212+J214+J216+J218+J220+J222+J224+J226</f>
        <v>0</v>
      </c>
      <c r="K228" s="92">
        <f>K212+K214+K216+K218+K220+K222+K224+K226</f>
        <v>0</v>
      </c>
      <c r="L228" s="92">
        <f t="shared" si="14"/>
        <v>0</v>
      </c>
      <c r="M228" s="66">
        <f>M212+M214+M216+M218+M220+M222+M224+M226</f>
        <v>0</v>
      </c>
      <c r="N228" s="66">
        <f>N212+N214+N216+N218+N220+N222+N224+N226</f>
        <v>0</v>
      </c>
      <c r="O228" s="66">
        <f t="shared" si="15"/>
        <v>0</v>
      </c>
    </row>
    <row r="229" spans="1:15" ht="12.75" customHeight="1">
      <c r="A229" s="291"/>
      <c r="B229" s="292"/>
      <c r="C229" s="68"/>
      <c r="D229" s="73"/>
      <c r="E229" s="65" t="s">
        <v>117</v>
      </c>
      <c r="F229" s="66">
        <f>F213+F215+F217+F219+F221+F223+F225+F227</f>
        <v>0</v>
      </c>
      <c r="G229" s="66">
        <f>G213+G215+G217+G219+G221+G223+G225+G227</f>
        <v>0</v>
      </c>
      <c r="H229" s="66">
        <f t="shared" si="13"/>
        <v>0</v>
      </c>
      <c r="I229" s="69"/>
      <c r="J229" s="92">
        <f>J213+J215+J217+J219+J221+J223+J225+J227</f>
        <v>0</v>
      </c>
      <c r="K229" s="92">
        <f>K213+K215+K217+K219+K221+K223+K225+K227</f>
        <v>0</v>
      </c>
      <c r="L229" s="92">
        <f t="shared" si="14"/>
        <v>0</v>
      </c>
      <c r="M229" s="66">
        <f>M213+M215+M217+M219+M221+M223+M225+M227</f>
        <v>0</v>
      </c>
      <c r="N229" s="66">
        <f>N213+N215+N217+N219+N221+N223+N225+N227</f>
        <v>0</v>
      </c>
      <c r="O229" s="66">
        <f t="shared" si="15"/>
        <v>0</v>
      </c>
    </row>
    <row r="230" spans="1:15" ht="12.75">
      <c r="A230" s="293"/>
      <c r="B230" s="294"/>
      <c r="C230" s="68"/>
      <c r="D230" s="74"/>
      <c r="E230" s="71" t="s">
        <v>129</v>
      </c>
      <c r="F230" s="72">
        <f>F228+F229</f>
        <v>0</v>
      </c>
      <c r="G230" s="72">
        <f>G228+G229</f>
        <v>0</v>
      </c>
      <c r="H230" s="72">
        <f t="shared" si="13"/>
        <v>0</v>
      </c>
      <c r="I230" s="69"/>
      <c r="J230" s="93">
        <f>J228+J229</f>
        <v>0</v>
      </c>
      <c r="K230" s="93">
        <f>K228+K229</f>
        <v>0</v>
      </c>
      <c r="L230" s="93">
        <f t="shared" si="14"/>
        <v>0</v>
      </c>
      <c r="M230" s="72">
        <f>M228+M229</f>
        <v>0</v>
      </c>
      <c r="N230" s="72">
        <f>N228+N229</f>
        <v>0</v>
      </c>
      <c r="O230" s="72">
        <f t="shared" si="15"/>
        <v>0</v>
      </c>
    </row>
    <row r="231" spans="1:15" ht="24">
      <c r="A231" s="184">
        <v>5</v>
      </c>
      <c r="B231" s="184" t="s">
        <v>225</v>
      </c>
      <c r="C231" s="117"/>
      <c r="D231" s="118"/>
      <c r="E231" s="30"/>
      <c r="F231" s="126"/>
      <c r="G231" s="126"/>
      <c r="H231" s="127"/>
      <c r="I231" s="118"/>
      <c r="J231" s="128"/>
      <c r="K231" s="128"/>
      <c r="L231" s="128"/>
      <c r="M231" s="129"/>
      <c r="N231" s="129"/>
      <c r="O231" s="129"/>
    </row>
    <row r="232" spans="1:15" ht="14.25" customHeight="1">
      <c r="A232" s="287" t="s">
        <v>226</v>
      </c>
      <c r="B232" s="245" t="s">
        <v>234</v>
      </c>
      <c r="C232" s="119" t="s">
        <v>140</v>
      </c>
      <c r="D232" s="165">
        <f>Перечень!D225</f>
        <v>0</v>
      </c>
      <c r="E232" s="19" t="s">
        <v>31</v>
      </c>
      <c r="F232" s="167">
        <f>Перечень!F225</f>
        <v>0</v>
      </c>
      <c r="G232" s="103">
        <v>0</v>
      </c>
      <c r="H232" s="83">
        <f aca="true" t="shared" si="16" ref="H232:H252">G232-F232</f>
        <v>0</v>
      </c>
      <c r="I232" s="134" t="s">
        <v>250</v>
      </c>
      <c r="J232" s="168">
        <f>Перечень!H225</f>
        <v>0</v>
      </c>
      <c r="K232" s="133"/>
      <c r="L232" s="91">
        <f t="shared" si="14"/>
        <v>0</v>
      </c>
      <c r="M232" s="173">
        <f>Перечень!I225</f>
        <v>0</v>
      </c>
      <c r="N232" s="132"/>
      <c r="O232" s="83">
        <f t="shared" si="15"/>
        <v>0</v>
      </c>
    </row>
    <row r="233" spans="1:15" ht="15" customHeight="1">
      <c r="A233" s="288"/>
      <c r="B233" s="246"/>
      <c r="C233" s="119" t="s">
        <v>140</v>
      </c>
      <c r="D233" s="165">
        <f>Перечень!D226</f>
        <v>0</v>
      </c>
      <c r="E233" s="19" t="s">
        <v>117</v>
      </c>
      <c r="F233" s="167">
        <f>Перечень!F226</f>
        <v>0</v>
      </c>
      <c r="G233" s="103">
        <v>0</v>
      </c>
      <c r="H233" s="83">
        <f t="shared" si="16"/>
        <v>0</v>
      </c>
      <c r="I233" s="134" t="s">
        <v>250</v>
      </c>
      <c r="J233" s="168">
        <f>Перечень!H226</f>
        <v>0</v>
      </c>
      <c r="K233" s="133"/>
      <c r="L233" s="91">
        <f t="shared" si="14"/>
        <v>0</v>
      </c>
      <c r="M233" s="173">
        <f>Перечень!I226</f>
        <v>0</v>
      </c>
      <c r="N233" s="132"/>
      <c r="O233" s="83">
        <f t="shared" si="15"/>
        <v>0</v>
      </c>
    </row>
    <row r="234" spans="1:15" ht="15" customHeight="1">
      <c r="A234" s="287" t="s">
        <v>227</v>
      </c>
      <c r="B234" s="245" t="s">
        <v>235</v>
      </c>
      <c r="C234" s="119" t="s">
        <v>140</v>
      </c>
      <c r="D234" s="165">
        <f>Перечень!D227</f>
        <v>0</v>
      </c>
      <c r="E234" s="19" t="s">
        <v>31</v>
      </c>
      <c r="F234" s="167">
        <f>Перечень!F227</f>
        <v>0</v>
      </c>
      <c r="G234" s="103">
        <v>0</v>
      </c>
      <c r="H234" s="83">
        <f t="shared" si="16"/>
        <v>0</v>
      </c>
      <c r="I234" s="134" t="s">
        <v>250</v>
      </c>
      <c r="J234" s="168">
        <f>Перечень!H227</f>
        <v>0</v>
      </c>
      <c r="K234" s="133"/>
      <c r="L234" s="91">
        <f t="shared" si="14"/>
        <v>0</v>
      </c>
      <c r="M234" s="173">
        <f>Перечень!I227</f>
        <v>0</v>
      </c>
      <c r="N234" s="132"/>
      <c r="O234" s="83">
        <f t="shared" si="15"/>
        <v>0</v>
      </c>
    </row>
    <row r="235" spans="1:15" ht="16.5" customHeight="1">
      <c r="A235" s="288"/>
      <c r="B235" s="246"/>
      <c r="C235" s="119" t="s">
        <v>140</v>
      </c>
      <c r="D235" s="165">
        <f>Перечень!D228</f>
        <v>0</v>
      </c>
      <c r="E235" s="19" t="s">
        <v>117</v>
      </c>
      <c r="F235" s="167">
        <f>Перечень!F228</f>
        <v>0</v>
      </c>
      <c r="G235" s="103">
        <v>0</v>
      </c>
      <c r="H235" s="83">
        <f t="shared" si="16"/>
        <v>0</v>
      </c>
      <c r="I235" s="134" t="s">
        <v>250</v>
      </c>
      <c r="J235" s="168">
        <f>Перечень!H228</f>
        <v>0</v>
      </c>
      <c r="K235" s="133"/>
      <c r="L235" s="91">
        <f t="shared" si="14"/>
        <v>0</v>
      </c>
      <c r="M235" s="173">
        <f>Перечень!I228</f>
        <v>0</v>
      </c>
      <c r="N235" s="132"/>
      <c r="O235" s="83">
        <f t="shared" si="15"/>
        <v>0</v>
      </c>
    </row>
    <row r="236" spans="1:15" ht="14.25" customHeight="1">
      <c r="A236" s="287" t="s">
        <v>228</v>
      </c>
      <c r="B236" s="245" t="s">
        <v>253</v>
      </c>
      <c r="C236" s="119" t="s">
        <v>140</v>
      </c>
      <c r="D236" s="165">
        <f>Перечень!D229</f>
        <v>0</v>
      </c>
      <c r="E236" s="19" t="s">
        <v>31</v>
      </c>
      <c r="F236" s="167">
        <f>Перечень!F229</f>
        <v>0</v>
      </c>
      <c r="G236" s="103">
        <v>0</v>
      </c>
      <c r="H236" s="83">
        <f t="shared" si="16"/>
        <v>0</v>
      </c>
      <c r="I236" s="134" t="s">
        <v>250</v>
      </c>
      <c r="J236" s="168">
        <f>Перечень!H229</f>
        <v>0</v>
      </c>
      <c r="K236" s="133"/>
      <c r="L236" s="91">
        <f t="shared" si="14"/>
        <v>0</v>
      </c>
      <c r="M236" s="173">
        <f>Перечень!I229</f>
        <v>0</v>
      </c>
      <c r="N236" s="132"/>
      <c r="O236" s="83">
        <f t="shared" si="15"/>
        <v>0</v>
      </c>
    </row>
    <row r="237" spans="1:15" ht="16.5" customHeight="1">
      <c r="A237" s="288"/>
      <c r="B237" s="246"/>
      <c r="C237" s="119" t="s">
        <v>140</v>
      </c>
      <c r="D237" s="165">
        <f>Перечень!D230</f>
        <v>0</v>
      </c>
      <c r="E237" s="19" t="s">
        <v>117</v>
      </c>
      <c r="F237" s="167">
        <f>Перечень!F230</f>
        <v>0</v>
      </c>
      <c r="G237" s="103">
        <v>0</v>
      </c>
      <c r="H237" s="83">
        <f t="shared" si="16"/>
        <v>0</v>
      </c>
      <c r="I237" s="134" t="s">
        <v>250</v>
      </c>
      <c r="J237" s="168">
        <f>Перечень!H230</f>
        <v>0</v>
      </c>
      <c r="K237" s="133"/>
      <c r="L237" s="91">
        <f t="shared" si="14"/>
        <v>0</v>
      </c>
      <c r="M237" s="173">
        <f>Перечень!I230</f>
        <v>0</v>
      </c>
      <c r="N237" s="132"/>
      <c r="O237" s="83">
        <f t="shared" si="15"/>
        <v>0</v>
      </c>
    </row>
    <row r="238" spans="1:15" ht="14.25" customHeight="1">
      <c r="A238" s="287" t="s">
        <v>228</v>
      </c>
      <c r="B238" s="245" t="s">
        <v>236</v>
      </c>
      <c r="C238" s="119" t="s">
        <v>140</v>
      </c>
      <c r="D238" s="165">
        <f>Перечень!D231</f>
        <v>0</v>
      </c>
      <c r="E238" s="19" t="s">
        <v>31</v>
      </c>
      <c r="F238" s="167">
        <f>Перечень!F231</f>
        <v>0</v>
      </c>
      <c r="G238" s="103"/>
      <c r="H238" s="83">
        <f t="shared" si="16"/>
        <v>0</v>
      </c>
      <c r="I238" s="134" t="s">
        <v>250</v>
      </c>
      <c r="J238" s="168">
        <f>Перечень!H231</f>
        <v>0</v>
      </c>
      <c r="K238" s="133"/>
      <c r="L238" s="91">
        <f t="shared" si="14"/>
        <v>0</v>
      </c>
      <c r="M238" s="173">
        <f>Перечень!I231</f>
        <v>0</v>
      </c>
      <c r="N238" s="132"/>
      <c r="O238" s="83">
        <f t="shared" si="15"/>
        <v>0</v>
      </c>
    </row>
    <row r="239" spans="1:15" ht="16.5" customHeight="1">
      <c r="A239" s="288"/>
      <c r="B239" s="246"/>
      <c r="C239" s="119" t="s">
        <v>140</v>
      </c>
      <c r="D239" s="165">
        <f>Перечень!D232</f>
        <v>0</v>
      </c>
      <c r="E239" s="19" t="s">
        <v>117</v>
      </c>
      <c r="F239" s="167">
        <f>Перечень!F232</f>
        <v>0</v>
      </c>
      <c r="G239" s="103"/>
      <c r="H239" s="83">
        <f t="shared" si="16"/>
        <v>0</v>
      </c>
      <c r="I239" s="134" t="s">
        <v>250</v>
      </c>
      <c r="J239" s="168">
        <f>Перечень!H232</f>
        <v>0</v>
      </c>
      <c r="K239" s="133"/>
      <c r="L239" s="91">
        <f t="shared" si="14"/>
        <v>0</v>
      </c>
      <c r="M239" s="173">
        <f>Перечень!I232</f>
        <v>0</v>
      </c>
      <c r="N239" s="132"/>
      <c r="O239" s="83">
        <f t="shared" si="15"/>
        <v>0</v>
      </c>
    </row>
    <row r="240" spans="1:15" ht="14.25" customHeight="1">
      <c r="A240" s="287" t="s">
        <v>229</v>
      </c>
      <c r="B240" s="245" t="s">
        <v>237</v>
      </c>
      <c r="C240" s="119" t="s">
        <v>140</v>
      </c>
      <c r="D240" s="165">
        <f>Перечень!D233</f>
        <v>0</v>
      </c>
      <c r="E240" s="19" t="s">
        <v>31</v>
      </c>
      <c r="F240" s="167">
        <f>Перечень!F233</f>
        <v>0</v>
      </c>
      <c r="G240" s="103"/>
      <c r="H240" s="83">
        <f t="shared" si="16"/>
        <v>0</v>
      </c>
      <c r="I240" s="134" t="s">
        <v>250</v>
      </c>
      <c r="J240" s="168">
        <f>Перечень!H233</f>
        <v>0</v>
      </c>
      <c r="K240" s="133"/>
      <c r="L240" s="91">
        <f t="shared" si="14"/>
        <v>0</v>
      </c>
      <c r="M240" s="173">
        <f>Перечень!I233</f>
        <v>0</v>
      </c>
      <c r="N240" s="132"/>
      <c r="O240" s="83">
        <f t="shared" si="15"/>
        <v>0</v>
      </c>
    </row>
    <row r="241" spans="1:15" ht="15.75" customHeight="1">
      <c r="A241" s="288"/>
      <c r="B241" s="246"/>
      <c r="C241" s="119" t="s">
        <v>140</v>
      </c>
      <c r="D241" s="165">
        <f>Перечень!D234</f>
        <v>0</v>
      </c>
      <c r="E241" s="19" t="s">
        <v>117</v>
      </c>
      <c r="F241" s="167">
        <f>Перечень!F234</f>
        <v>0</v>
      </c>
      <c r="G241" s="103"/>
      <c r="H241" s="83">
        <f t="shared" si="16"/>
        <v>0</v>
      </c>
      <c r="I241" s="134" t="s">
        <v>250</v>
      </c>
      <c r="J241" s="168">
        <f>Перечень!H234</f>
        <v>0</v>
      </c>
      <c r="K241" s="133"/>
      <c r="L241" s="91">
        <f t="shared" si="14"/>
        <v>0</v>
      </c>
      <c r="M241" s="173">
        <f>Перечень!I234</f>
        <v>0</v>
      </c>
      <c r="N241" s="132"/>
      <c r="O241" s="83">
        <f t="shared" si="15"/>
        <v>0</v>
      </c>
    </row>
    <row r="242" spans="1:15" ht="12" customHeight="1">
      <c r="A242" s="287" t="s">
        <v>230</v>
      </c>
      <c r="B242" s="245" t="s">
        <v>238</v>
      </c>
      <c r="C242" s="119" t="s">
        <v>140</v>
      </c>
      <c r="D242" s="165">
        <f>Перечень!D235</f>
        <v>0</v>
      </c>
      <c r="E242" s="19" t="s">
        <v>31</v>
      </c>
      <c r="F242" s="167">
        <f>Перечень!F235</f>
        <v>0</v>
      </c>
      <c r="G242" s="103"/>
      <c r="H242" s="83">
        <f t="shared" si="16"/>
        <v>0</v>
      </c>
      <c r="I242" s="134" t="s">
        <v>250</v>
      </c>
      <c r="J242" s="168">
        <f>Перечень!H235</f>
        <v>0</v>
      </c>
      <c r="K242" s="133"/>
      <c r="L242" s="91">
        <f t="shared" si="14"/>
        <v>0</v>
      </c>
      <c r="M242" s="173">
        <f>Перечень!I235</f>
        <v>0</v>
      </c>
      <c r="N242" s="132"/>
      <c r="O242" s="83">
        <f t="shared" si="15"/>
        <v>0</v>
      </c>
    </row>
    <row r="243" spans="1:15" ht="15.75" customHeight="1">
      <c r="A243" s="288"/>
      <c r="B243" s="246"/>
      <c r="C243" s="119" t="s">
        <v>140</v>
      </c>
      <c r="D243" s="165">
        <f>Перечень!D236</f>
        <v>0</v>
      </c>
      <c r="E243" s="19" t="s">
        <v>117</v>
      </c>
      <c r="F243" s="167">
        <f>Перечень!F236</f>
        <v>0</v>
      </c>
      <c r="G243" s="103"/>
      <c r="H243" s="83">
        <f t="shared" si="16"/>
        <v>0</v>
      </c>
      <c r="I243" s="134" t="s">
        <v>250</v>
      </c>
      <c r="J243" s="168">
        <f>Перечень!H236</f>
        <v>0</v>
      </c>
      <c r="K243" s="133"/>
      <c r="L243" s="91">
        <f t="shared" si="14"/>
        <v>0</v>
      </c>
      <c r="M243" s="173">
        <f>Перечень!I236</f>
        <v>0</v>
      </c>
      <c r="N243" s="132"/>
      <c r="O243" s="83">
        <f t="shared" si="15"/>
        <v>0</v>
      </c>
    </row>
    <row r="244" spans="1:15" ht="15" customHeight="1">
      <c r="A244" s="287" t="s">
        <v>231</v>
      </c>
      <c r="B244" s="245" t="s">
        <v>239</v>
      </c>
      <c r="C244" s="119" t="s">
        <v>140</v>
      </c>
      <c r="D244" s="165">
        <f>Перечень!D237</f>
        <v>2</v>
      </c>
      <c r="E244" s="19" t="s">
        <v>31</v>
      </c>
      <c r="F244" s="167">
        <v>80</v>
      </c>
      <c r="G244" s="103">
        <v>60</v>
      </c>
      <c r="H244" s="83">
        <f t="shared" si="16"/>
        <v>-20</v>
      </c>
      <c r="I244" s="134" t="s">
        <v>250</v>
      </c>
      <c r="J244" s="168">
        <f>Перечень!H237</f>
        <v>0.2</v>
      </c>
      <c r="K244" s="133"/>
      <c r="L244" s="91">
        <f t="shared" si="14"/>
        <v>-0.2</v>
      </c>
      <c r="M244" s="173">
        <f>Перечень!I237</f>
        <v>0.9</v>
      </c>
      <c r="N244" s="132"/>
      <c r="O244" s="83">
        <f t="shared" si="15"/>
        <v>-0.9</v>
      </c>
    </row>
    <row r="245" spans="1:15" ht="14.25" customHeight="1">
      <c r="A245" s="288"/>
      <c r="B245" s="246"/>
      <c r="C245" s="119" t="s">
        <v>140</v>
      </c>
      <c r="D245" s="165">
        <f>Перечень!D238</f>
        <v>0</v>
      </c>
      <c r="E245" s="19" t="s">
        <v>117</v>
      </c>
      <c r="F245" s="167">
        <f>Перечень!F238</f>
        <v>0</v>
      </c>
      <c r="G245" s="103"/>
      <c r="H245" s="83">
        <f t="shared" si="16"/>
        <v>0</v>
      </c>
      <c r="I245" s="134" t="s">
        <v>250</v>
      </c>
      <c r="J245" s="168">
        <f>Перечень!H238</f>
        <v>0</v>
      </c>
      <c r="K245" s="133"/>
      <c r="L245" s="91">
        <f t="shared" si="14"/>
        <v>0</v>
      </c>
      <c r="M245" s="173">
        <f>Перечень!I238</f>
        <v>0</v>
      </c>
      <c r="N245" s="132"/>
      <c r="O245" s="83">
        <f t="shared" si="15"/>
        <v>0</v>
      </c>
    </row>
    <row r="246" spans="1:15" ht="12" customHeight="1">
      <c r="A246" s="287" t="s">
        <v>232</v>
      </c>
      <c r="B246" s="245" t="s">
        <v>183</v>
      </c>
      <c r="C246" s="119" t="s">
        <v>140</v>
      </c>
      <c r="D246" s="165">
        <f>Перечень!D239</f>
        <v>0</v>
      </c>
      <c r="E246" s="19" t="s">
        <v>31</v>
      </c>
      <c r="F246" s="167">
        <f>Перечень!F239</f>
        <v>0</v>
      </c>
      <c r="G246" s="103"/>
      <c r="H246" s="83">
        <f t="shared" si="16"/>
        <v>0</v>
      </c>
      <c r="I246" s="134"/>
      <c r="J246" s="171">
        <f>Перечень!H239</f>
        <v>0</v>
      </c>
      <c r="K246" s="135"/>
      <c r="L246" s="164">
        <f t="shared" si="14"/>
        <v>0</v>
      </c>
      <c r="M246" s="173">
        <f>Перечень!I239</f>
        <v>0</v>
      </c>
      <c r="N246" s="132"/>
      <c r="O246" s="83">
        <f t="shared" si="15"/>
        <v>0</v>
      </c>
    </row>
    <row r="247" spans="1:15" ht="16.5" customHeight="1">
      <c r="A247" s="288"/>
      <c r="B247" s="246"/>
      <c r="C247" s="119" t="s">
        <v>140</v>
      </c>
      <c r="D247" s="165">
        <f>Перечень!D240</f>
        <v>0</v>
      </c>
      <c r="E247" s="19" t="s">
        <v>117</v>
      </c>
      <c r="F247" s="167">
        <f>Перечень!F240</f>
        <v>0</v>
      </c>
      <c r="G247" s="103"/>
      <c r="H247" s="83">
        <f t="shared" si="16"/>
        <v>0</v>
      </c>
      <c r="I247" s="134"/>
      <c r="J247" s="171">
        <f>Перечень!H240</f>
        <v>0</v>
      </c>
      <c r="K247" s="135"/>
      <c r="L247" s="164">
        <f t="shared" si="14"/>
        <v>0</v>
      </c>
      <c r="M247" s="173">
        <f>Перечень!I240</f>
        <v>0</v>
      </c>
      <c r="N247" s="132"/>
      <c r="O247" s="83">
        <f t="shared" si="15"/>
        <v>0</v>
      </c>
    </row>
    <row r="248" spans="1:15" ht="13.5" customHeight="1">
      <c r="A248" s="287" t="s">
        <v>233</v>
      </c>
      <c r="B248" s="245" t="s">
        <v>183</v>
      </c>
      <c r="C248" s="119" t="s">
        <v>140</v>
      </c>
      <c r="D248" s="165">
        <f>Перечень!D241</f>
        <v>0</v>
      </c>
      <c r="E248" s="19" t="s">
        <v>31</v>
      </c>
      <c r="F248" s="167">
        <f>Перечень!F241</f>
        <v>0</v>
      </c>
      <c r="G248" s="103"/>
      <c r="H248" s="83">
        <f t="shared" si="16"/>
        <v>0</v>
      </c>
      <c r="I248" s="134"/>
      <c r="J248" s="171">
        <f>Перечень!H241</f>
        <v>0</v>
      </c>
      <c r="K248" s="135"/>
      <c r="L248" s="164">
        <f t="shared" si="14"/>
        <v>0</v>
      </c>
      <c r="M248" s="173">
        <f>Перечень!I241</f>
        <v>0</v>
      </c>
      <c r="N248" s="132"/>
      <c r="O248" s="83">
        <f t="shared" si="15"/>
        <v>0</v>
      </c>
    </row>
    <row r="249" spans="1:15" ht="12.75" customHeight="1">
      <c r="A249" s="288"/>
      <c r="B249" s="246"/>
      <c r="C249" s="119" t="s">
        <v>140</v>
      </c>
      <c r="D249" s="165">
        <f>Перечень!D242</f>
        <v>0</v>
      </c>
      <c r="E249" s="19" t="s">
        <v>117</v>
      </c>
      <c r="F249" s="167">
        <f>Перечень!F242</f>
        <v>0</v>
      </c>
      <c r="G249" s="103"/>
      <c r="H249" s="83">
        <f t="shared" si="16"/>
        <v>0</v>
      </c>
      <c r="I249" s="134"/>
      <c r="J249" s="171">
        <f>Перечень!H242</f>
        <v>0</v>
      </c>
      <c r="K249" s="135"/>
      <c r="L249" s="164">
        <f t="shared" si="14"/>
        <v>0</v>
      </c>
      <c r="M249" s="173">
        <f>Перечень!I242</f>
        <v>0</v>
      </c>
      <c r="N249" s="132"/>
      <c r="O249" s="83">
        <f t="shared" si="15"/>
        <v>0</v>
      </c>
    </row>
    <row r="250" spans="1:15" ht="12" customHeight="1">
      <c r="A250" s="289" t="s">
        <v>240</v>
      </c>
      <c r="B250" s="290"/>
      <c r="C250" s="63"/>
      <c r="D250" s="73"/>
      <c r="E250" s="65" t="s">
        <v>31</v>
      </c>
      <c r="F250" s="66">
        <f>F232+F234+F236+F238+F240+F242+F244+F246+F248</f>
        <v>80</v>
      </c>
      <c r="G250" s="66">
        <f>G232+G234+G236+G238+G240+G242+G244+G246+G248</f>
        <v>60</v>
      </c>
      <c r="H250" s="66">
        <f t="shared" si="16"/>
        <v>-20</v>
      </c>
      <c r="I250" s="67" t="s">
        <v>29</v>
      </c>
      <c r="J250" s="92">
        <f>J232+J234+J236+J238+J240+J242+J244+J246+J248</f>
        <v>0.2</v>
      </c>
      <c r="K250" s="92">
        <f>K232+K234+K236+K238+K240+K242+K244+K246+K248</f>
        <v>0</v>
      </c>
      <c r="L250" s="92">
        <f t="shared" si="14"/>
        <v>-0.2</v>
      </c>
      <c r="M250" s="66">
        <f>M232+M234+M236+M238+M240+M242+M244+M246+M248</f>
        <v>0.9</v>
      </c>
      <c r="N250" s="66">
        <f>N232+N234+N236+N238+N240+N242+N244+N246+N248</f>
        <v>0</v>
      </c>
      <c r="O250" s="66">
        <f t="shared" si="15"/>
        <v>-0.9</v>
      </c>
    </row>
    <row r="251" spans="1:15" ht="13.5" customHeight="1">
      <c r="A251" s="291"/>
      <c r="B251" s="292"/>
      <c r="C251" s="68"/>
      <c r="D251" s="73"/>
      <c r="E251" s="65" t="s">
        <v>117</v>
      </c>
      <c r="F251" s="66">
        <f>F233+F235+F237+F239+F241+F243+F245+F247+F249</f>
        <v>0</v>
      </c>
      <c r="G251" s="66">
        <f>G233+G235+G237+G239+G241+G243+G245+G247+G249</f>
        <v>0</v>
      </c>
      <c r="H251" s="66">
        <f t="shared" si="16"/>
        <v>0</v>
      </c>
      <c r="I251" s="69"/>
      <c r="J251" s="92">
        <f>J233+J235+J237+J239+J241+J243+J245+J247+J249</f>
        <v>0</v>
      </c>
      <c r="K251" s="92">
        <f>K233+K235+K237+K239+K241+K243+K245+K247+K249</f>
        <v>0</v>
      </c>
      <c r="L251" s="92">
        <f t="shared" si="14"/>
        <v>0</v>
      </c>
      <c r="M251" s="66">
        <f>M233+M235+M237+M239+M241+M243+M245+M247+M249</f>
        <v>0</v>
      </c>
      <c r="N251" s="66">
        <f>N233+N235+N237+N239+N241+N243+N245+N247+N249</f>
        <v>0</v>
      </c>
      <c r="O251" s="66">
        <f t="shared" si="15"/>
        <v>0</v>
      </c>
    </row>
    <row r="252" spans="1:15" ht="12.75">
      <c r="A252" s="293"/>
      <c r="B252" s="294"/>
      <c r="C252" s="68"/>
      <c r="D252" s="74"/>
      <c r="E252" s="71" t="s">
        <v>129</v>
      </c>
      <c r="F252" s="72">
        <f>F250+F251</f>
        <v>80</v>
      </c>
      <c r="G252" s="72">
        <f>G250+G251</f>
        <v>60</v>
      </c>
      <c r="H252" s="72">
        <f t="shared" si="16"/>
        <v>-20</v>
      </c>
      <c r="I252" s="69"/>
      <c r="J252" s="93">
        <f>J250+J251</f>
        <v>0.2</v>
      </c>
      <c r="K252" s="93">
        <f>K250+K251</f>
        <v>0</v>
      </c>
      <c r="L252" s="93">
        <f t="shared" si="14"/>
        <v>-0.2</v>
      </c>
      <c r="M252" s="72">
        <f>M250+M251</f>
        <v>0.9</v>
      </c>
      <c r="N252" s="72">
        <f>N250+N251</f>
        <v>0</v>
      </c>
      <c r="O252" s="72">
        <f t="shared" si="15"/>
        <v>-0.9</v>
      </c>
    </row>
    <row r="253" spans="1:15" ht="24">
      <c r="A253" s="184">
        <v>6</v>
      </c>
      <c r="B253" s="184" t="s">
        <v>286</v>
      </c>
      <c r="C253" s="117"/>
      <c r="D253" s="118"/>
      <c r="E253" s="30"/>
      <c r="F253" s="126"/>
      <c r="G253" s="126"/>
      <c r="H253" s="127"/>
      <c r="I253" s="118"/>
      <c r="J253" s="128"/>
      <c r="K253" s="128"/>
      <c r="L253" s="128"/>
      <c r="M253" s="129"/>
      <c r="N253" s="129"/>
      <c r="O253" s="129"/>
    </row>
    <row r="254" spans="1:15" ht="34.5" customHeight="1">
      <c r="A254" s="287" t="s">
        <v>242</v>
      </c>
      <c r="B254" s="247" t="s">
        <v>288</v>
      </c>
      <c r="C254" s="119" t="s">
        <v>140</v>
      </c>
      <c r="D254" s="165">
        <f>Перечень!D247</f>
        <v>0</v>
      </c>
      <c r="E254" s="19" t="s">
        <v>31</v>
      </c>
      <c r="F254" s="167">
        <f>Перечень!F247</f>
        <v>0</v>
      </c>
      <c r="G254" s="103"/>
      <c r="H254" s="83">
        <f aca="true" t="shared" si="17" ref="H254:H266">G254-F254</f>
        <v>0</v>
      </c>
      <c r="I254" s="119" t="s">
        <v>295</v>
      </c>
      <c r="J254" s="172">
        <f>Перечень!H247</f>
        <v>0</v>
      </c>
      <c r="K254" s="132"/>
      <c r="L254" s="83">
        <f t="shared" si="14"/>
        <v>0</v>
      </c>
      <c r="M254" s="173">
        <f>Перечень!I247</f>
        <v>0</v>
      </c>
      <c r="N254" s="132"/>
      <c r="O254" s="83">
        <f t="shared" si="15"/>
        <v>0</v>
      </c>
    </row>
    <row r="255" spans="1:15" ht="59.25" customHeight="1">
      <c r="A255" s="288"/>
      <c r="B255" s="248"/>
      <c r="C255" s="119" t="s">
        <v>140</v>
      </c>
      <c r="D255" s="165">
        <f>Перечень!D248</f>
        <v>0</v>
      </c>
      <c r="E255" s="19" t="s">
        <v>117</v>
      </c>
      <c r="F255" s="167">
        <f>Перечень!F248</f>
        <v>0</v>
      </c>
      <c r="G255" s="103"/>
      <c r="H255" s="83">
        <f t="shared" si="17"/>
        <v>0</v>
      </c>
      <c r="I255" s="119" t="s">
        <v>295</v>
      </c>
      <c r="J255" s="172">
        <f>Перечень!H248</f>
        <v>0</v>
      </c>
      <c r="K255" s="132"/>
      <c r="L255" s="83">
        <f t="shared" si="14"/>
        <v>0</v>
      </c>
      <c r="M255" s="173">
        <f>Перечень!I248</f>
        <v>0</v>
      </c>
      <c r="N255" s="132"/>
      <c r="O255" s="83">
        <f t="shared" si="15"/>
        <v>0</v>
      </c>
    </row>
    <row r="256" spans="1:15" ht="22.5">
      <c r="A256" s="287" t="s">
        <v>243</v>
      </c>
      <c r="B256" s="247" t="s">
        <v>287</v>
      </c>
      <c r="C256" s="119" t="s">
        <v>140</v>
      </c>
      <c r="D256" s="165">
        <f>Перечень!D249</f>
        <v>0</v>
      </c>
      <c r="E256" s="19" t="s">
        <v>31</v>
      </c>
      <c r="F256" s="167">
        <f>Перечень!F249</f>
        <v>0</v>
      </c>
      <c r="G256" s="103"/>
      <c r="H256" s="83">
        <f t="shared" si="17"/>
        <v>0</v>
      </c>
      <c r="I256" s="119" t="s">
        <v>295</v>
      </c>
      <c r="J256" s="172">
        <f>Перечень!H249</f>
        <v>0</v>
      </c>
      <c r="K256" s="132"/>
      <c r="L256" s="83">
        <f t="shared" si="14"/>
        <v>0</v>
      </c>
      <c r="M256" s="173">
        <f>Перечень!I249</f>
        <v>0</v>
      </c>
      <c r="N256" s="132"/>
      <c r="O256" s="83">
        <f t="shared" si="15"/>
        <v>0</v>
      </c>
    </row>
    <row r="257" spans="1:15" ht="36" customHeight="1">
      <c r="A257" s="288"/>
      <c r="B257" s="248"/>
      <c r="C257" s="119" t="s">
        <v>140</v>
      </c>
      <c r="D257" s="165">
        <f>Перечень!D250</f>
        <v>0</v>
      </c>
      <c r="E257" s="19" t="s">
        <v>117</v>
      </c>
      <c r="F257" s="167">
        <f>Перечень!F250</f>
        <v>0</v>
      </c>
      <c r="G257" s="103"/>
      <c r="H257" s="83">
        <f t="shared" si="17"/>
        <v>0</v>
      </c>
      <c r="I257" s="119" t="s">
        <v>295</v>
      </c>
      <c r="J257" s="172">
        <f>Перечень!H250</f>
        <v>0</v>
      </c>
      <c r="K257" s="132"/>
      <c r="L257" s="83">
        <f t="shared" si="14"/>
        <v>0</v>
      </c>
      <c r="M257" s="173">
        <f>Перечень!I250</f>
        <v>0</v>
      </c>
      <c r="N257" s="132"/>
      <c r="O257" s="83">
        <f t="shared" si="15"/>
        <v>0</v>
      </c>
    </row>
    <row r="258" spans="1:15" ht="13.5" customHeight="1">
      <c r="A258" s="287" t="s">
        <v>244</v>
      </c>
      <c r="B258" s="245" t="s">
        <v>247</v>
      </c>
      <c r="C258" s="119" t="s">
        <v>140</v>
      </c>
      <c r="D258" s="165">
        <f>Перечень!D251</f>
        <v>0</v>
      </c>
      <c r="E258" s="19" t="s">
        <v>31</v>
      </c>
      <c r="F258" s="167">
        <f>Перечень!F251</f>
        <v>0</v>
      </c>
      <c r="G258" s="103"/>
      <c r="H258" s="83">
        <f t="shared" si="17"/>
        <v>0</v>
      </c>
      <c r="I258" s="119"/>
      <c r="J258" s="172">
        <f>Перечень!H251</f>
        <v>0</v>
      </c>
      <c r="K258" s="132"/>
      <c r="L258" s="83">
        <f t="shared" si="14"/>
        <v>0</v>
      </c>
      <c r="M258" s="173">
        <f>Перечень!I251</f>
        <v>0</v>
      </c>
      <c r="N258" s="132"/>
      <c r="O258" s="83">
        <f t="shared" si="15"/>
        <v>0</v>
      </c>
    </row>
    <row r="259" spans="1:15" ht="14.25" customHeight="1">
      <c r="A259" s="288"/>
      <c r="B259" s="246"/>
      <c r="C259" s="119" t="s">
        <v>140</v>
      </c>
      <c r="D259" s="165">
        <f>Перечень!D252</f>
        <v>0</v>
      </c>
      <c r="E259" s="19" t="s">
        <v>117</v>
      </c>
      <c r="F259" s="167">
        <f>Перечень!F252</f>
        <v>0</v>
      </c>
      <c r="G259" s="103"/>
      <c r="H259" s="83">
        <f t="shared" si="17"/>
        <v>0</v>
      </c>
      <c r="I259" s="119"/>
      <c r="J259" s="172">
        <f>Перечень!H252</f>
        <v>0</v>
      </c>
      <c r="K259" s="132"/>
      <c r="L259" s="83">
        <f t="shared" si="14"/>
        <v>0</v>
      </c>
      <c r="M259" s="173">
        <f>Перечень!I252</f>
        <v>0</v>
      </c>
      <c r="N259" s="132"/>
      <c r="O259" s="83">
        <f t="shared" si="15"/>
        <v>0</v>
      </c>
    </row>
    <row r="260" spans="1:15" ht="12.75" customHeight="1">
      <c r="A260" s="287" t="s">
        <v>245</v>
      </c>
      <c r="B260" s="245" t="s">
        <v>247</v>
      </c>
      <c r="C260" s="119" t="s">
        <v>140</v>
      </c>
      <c r="D260" s="165">
        <f>Перечень!D253</f>
        <v>0</v>
      </c>
      <c r="E260" s="19" t="s">
        <v>31</v>
      </c>
      <c r="F260" s="167">
        <f>Перечень!F253</f>
        <v>0</v>
      </c>
      <c r="G260" s="103"/>
      <c r="H260" s="83">
        <f t="shared" si="17"/>
        <v>0</v>
      </c>
      <c r="I260" s="119"/>
      <c r="J260" s="172">
        <f>Перечень!H253</f>
        <v>0</v>
      </c>
      <c r="K260" s="132"/>
      <c r="L260" s="83">
        <f t="shared" si="14"/>
        <v>0</v>
      </c>
      <c r="M260" s="173">
        <f>Перечень!I253</f>
        <v>0</v>
      </c>
      <c r="N260" s="132"/>
      <c r="O260" s="83">
        <f t="shared" si="15"/>
        <v>0</v>
      </c>
    </row>
    <row r="261" spans="1:15" ht="13.5" customHeight="1">
      <c r="A261" s="288"/>
      <c r="B261" s="246"/>
      <c r="C261" s="119" t="s">
        <v>140</v>
      </c>
      <c r="D261" s="165">
        <f>Перечень!D254</f>
        <v>0</v>
      </c>
      <c r="E261" s="19" t="s">
        <v>117</v>
      </c>
      <c r="F261" s="167">
        <f>Перечень!F254</f>
        <v>0</v>
      </c>
      <c r="G261" s="103"/>
      <c r="H261" s="83">
        <f t="shared" si="17"/>
        <v>0</v>
      </c>
      <c r="I261" s="119"/>
      <c r="J261" s="172">
        <f>Перечень!H254</f>
        <v>0</v>
      </c>
      <c r="K261" s="132"/>
      <c r="L261" s="83">
        <f t="shared" si="14"/>
        <v>0</v>
      </c>
      <c r="M261" s="173">
        <f>Перечень!I254</f>
        <v>0</v>
      </c>
      <c r="N261" s="132"/>
      <c r="O261" s="83">
        <f t="shared" si="15"/>
        <v>0</v>
      </c>
    </row>
    <row r="262" spans="1:15" ht="13.5" customHeight="1">
      <c r="A262" s="287" t="s">
        <v>246</v>
      </c>
      <c r="B262" s="245" t="s">
        <v>247</v>
      </c>
      <c r="C262" s="119" t="s">
        <v>140</v>
      </c>
      <c r="D262" s="165">
        <f>Перечень!D255</f>
        <v>0</v>
      </c>
      <c r="E262" s="19" t="s">
        <v>31</v>
      </c>
      <c r="F262" s="167">
        <f>Перечень!F255</f>
        <v>0</v>
      </c>
      <c r="G262" s="103"/>
      <c r="H262" s="83">
        <f t="shared" si="17"/>
        <v>0</v>
      </c>
      <c r="I262" s="119"/>
      <c r="J262" s="172">
        <f>Перечень!H255</f>
        <v>0</v>
      </c>
      <c r="K262" s="132"/>
      <c r="L262" s="83">
        <f t="shared" si="14"/>
        <v>0</v>
      </c>
      <c r="M262" s="173">
        <f>Перечень!I255</f>
        <v>0</v>
      </c>
      <c r="N262" s="132"/>
      <c r="O262" s="83">
        <f t="shared" si="15"/>
        <v>0</v>
      </c>
    </row>
    <row r="263" spans="1:15" ht="14.25" customHeight="1">
      <c r="A263" s="288"/>
      <c r="B263" s="246"/>
      <c r="C263" s="119" t="s">
        <v>140</v>
      </c>
      <c r="D263" s="165">
        <f>Перечень!D256</f>
        <v>0</v>
      </c>
      <c r="E263" s="19" t="s">
        <v>117</v>
      </c>
      <c r="F263" s="167">
        <f>Перечень!F256</f>
        <v>0</v>
      </c>
      <c r="G263" s="103"/>
      <c r="H263" s="83">
        <f t="shared" si="17"/>
        <v>0</v>
      </c>
      <c r="I263" s="119"/>
      <c r="J263" s="172">
        <f>Перечень!H256</f>
        <v>0</v>
      </c>
      <c r="K263" s="132"/>
      <c r="L263" s="83">
        <f t="shared" si="14"/>
        <v>0</v>
      </c>
      <c r="M263" s="173">
        <f>Перечень!I256</f>
        <v>0</v>
      </c>
      <c r="N263" s="132"/>
      <c r="O263" s="83">
        <f t="shared" si="15"/>
        <v>0</v>
      </c>
    </row>
    <row r="264" spans="1:15" ht="14.25" customHeight="1">
      <c r="A264" s="289" t="s">
        <v>248</v>
      </c>
      <c r="B264" s="290"/>
      <c r="C264" s="63"/>
      <c r="D264" s="73"/>
      <c r="E264" s="65" t="s">
        <v>31</v>
      </c>
      <c r="F264" s="66">
        <f>F254+F256+F258+F260+F262</f>
        <v>0</v>
      </c>
      <c r="G264" s="66">
        <f>G254+G256+G258+G260+G262</f>
        <v>0</v>
      </c>
      <c r="H264" s="66">
        <f t="shared" si="17"/>
        <v>0</v>
      </c>
      <c r="I264" s="67" t="s">
        <v>29</v>
      </c>
      <c r="J264" s="66">
        <f>J254+J256+J258+J260+J262</f>
        <v>0</v>
      </c>
      <c r="K264" s="66">
        <f>K254+K256+K258+K260+K262</f>
        <v>0</v>
      </c>
      <c r="L264" s="66">
        <f t="shared" si="14"/>
        <v>0</v>
      </c>
      <c r="M264" s="66">
        <f>M254+M256+M258+M260+M262</f>
        <v>0</v>
      </c>
      <c r="N264" s="66">
        <f>N254+N256+N258+N260+N262</f>
        <v>0</v>
      </c>
      <c r="O264" s="66">
        <f t="shared" si="15"/>
        <v>0</v>
      </c>
    </row>
    <row r="265" spans="1:15" ht="13.5" customHeight="1">
      <c r="A265" s="291"/>
      <c r="B265" s="292"/>
      <c r="C265" s="68"/>
      <c r="D265" s="73"/>
      <c r="E265" s="65" t="s">
        <v>117</v>
      </c>
      <c r="F265" s="66">
        <f>F255+F257+F259+F261+F263</f>
        <v>0</v>
      </c>
      <c r="G265" s="66">
        <f>G255+G257+G259+G261+G263</f>
        <v>0</v>
      </c>
      <c r="H265" s="66">
        <f t="shared" si="17"/>
        <v>0</v>
      </c>
      <c r="I265" s="69"/>
      <c r="J265" s="66">
        <f>J255+J257+J259+J261+J263</f>
        <v>0</v>
      </c>
      <c r="K265" s="66">
        <f>K255+K257+K259+K261+K263</f>
        <v>0</v>
      </c>
      <c r="L265" s="66">
        <f t="shared" si="14"/>
        <v>0</v>
      </c>
      <c r="M265" s="66">
        <f>M255+M257+M259+M261+M263</f>
        <v>0</v>
      </c>
      <c r="N265" s="66">
        <f>N255+N257+N259+N261+N263</f>
        <v>0</v>
      </c>
      <c r="O265" s="66">
        <f t="shared" si="15"/>
        <v>0</v>
      </c>
    </row>
    <row r="266" spans="1:15" ht="12.75">
      <c r="A266" s="293"/>
      <c r="B266" s="294"/>
      <c r="C266" s="68"/>
      <c r="D266" s="74"/>
      <c r="E266" s="71" t="s">
        <v>129</v>
      </c>
      <c r="F266" s="72">
        <f>F264+F265</f>
        <v>0</v>
      </c>
      <c r="G266" s="72">
        <f>G264+G265</f>
        <v>0</v>
      </c>
      <c r="H266" s="72">
        <f t="shared" si="17"/>
        <v>0</v>
      </c>
      <c r="I266" s="69"/>
      <c r="J266" s="72">
        <f>J264+J265</f>
        <v>0</v>
      </c>
      <c r="K266" s="72">
        <f>K264+K265</f>
        <v>0</v>
      </c>
      <c r="L266" s="72">
        <f t="shared" si="14"/>
        <v>0</v>
      </c>
      <c r="M266" s="72">
        <f>M264+M265</f>
        <v>0</v>
      </c>
      <c r="N266" s="72">
        <f>N264+N265</f>
        <v>0</v>
      </c>
      <c r="O266" s="72">
        <f t="shared" si="15"/>
        <v>0</v>
      </c>
    </row>
    <row r="267" spans="1:15" ht="12.75">
      <c r="A267" s="184">
        <v>7</v>
      </c>
      <c r="B267" s="184" t="s">
        <v>241</v>
      </c>
      <c r="C267" s="117"/>
      <c r="D267" s="118"/>
      <c r="E267" s="30"/>
      <c r="F267" s="126"/>
      <c r="G267" s="126"/>
      <c r="H267" s="127"/>
      <c r="I267" s="118"/>
      <c r="J267" s="128"/>
      <c r="K267" s="128"/>
      <c r="L267" s="128"/>
      <c r="M267" s="129"/>
      <c r="N267" s="129"/>
      <c r="O267" s="129"/>
    </row>
    <row r="268" spans="1:15" ht="14.25" customHeight="1">
      <c r="A268" s="287" t="s">
        <v>289</v>
      </c>
      <c r="B268" s="245" t="s">
        <v>304</v>
      </c>
      <c r="C268" s="119" t="s">
        <v>140</v>
      </c>
      <c r="D268" s="165">
        <f>Перечень!D261</f>
        <v>0</v>
      </c>
      <c r="E268" s="19" t="s">
        <v>31</v>
      </c>
      <c r="F268" s="167">
        <f>Перечень!F261</f>
        <v>0</v>
      </c>
      <c r="G268" s="103"/>
      <c r="H268" s="83">
        <f aca="true" t="shared" si="18" ref="H268:H283">G268-F268</f>
        <v>0</v>
      </c>
      <c r="I268" s="130" t="s">
        <v>249</v>
      </c>
      <c r="J268" s="168">
        <f>Перечень!H261</f>
        <v>0</v>
      </c>
      <c r="K268" s="133"/>
      <c r="L268" s="91">
        <f t="shared" si="14"/>
        <v>0</v>
      </c>
      <c r="M268" s="173">
        <f>Перечень!I261</f>
        <v>0</v>
      </c>
      <c r="N268" s="132"/>
      <c r="O268" s="83">
        <f t="shared" si="15"/>
        <v>0</v>
      </c>
    </row>
    <row r="269" spans="1:15" ht="22.5" customHeight="1">
      <c r="A269" s="288"/>
      <c r="B269" s="246"/>
      <c r="C269" s="119" t="s">
        <v>140</v>
      </c>
      <c r="D269" s="165">
        <f>Перечень!D262</f>
        <v>0</v>
      </c>
      <c r="E269" s="19" t="s">
        <v>117</v>
      </c>
      <c r="F269" s="167">
        <f>Перечень!F262</f>
        <v>0</v>
      </c>
      <c r="G269" s="103"/>
      <c r="H269" s="83">
        <f t="shared" si="18"/>
        <v>0</v>
      </c>
      <c r="I269" s="130" t="s">
        <v>249</v>
      </c>
      <c r="J269" s="168">
        <f>Перечень!H262</f>
        <v>0</v>
      </c>
      <c r="K269" s="133"/>
      <c r="L269" s="91">
        <f t="shared" si="14"/>
        <v>0</v>
      </c>
      <c r="M269" s="173">
        <f>Перечень!I262</f>
        <v>0</v>
      </c>
      <c r="N269" s="132"/>
      <c r="O269" s="83">
        <f t="shared" si="15"/>
        <v>0</v>
      </c>
    </row>
    <row r="270" spans="1:15" ht="12" customHeight="1">
      <c r="A270" s="287" t="s">
        <v>290</v>
      </c>
      <c r="B270" s="245" t="s">
        <v>247</v>
      </c>
      <c r="C270" s="119" t="s">
        <v>140</v>
      </c>
      <c r="D270" s="165">
        <f>Перечень!D263</f>
        <v>0</v>
      </c>
      <c r="E270" s="19" t="s">
        <v>31</v>
      </c>
      <c r="F270" s="167">
        <f>Перечень!F263</f>
        <v>0</v>
      </c>
      <c r="G270" s="103"/>
      <c r="H270" s="83">
        <f t="shared" si="18"/>
        <v>0</v>
      </c>
      <c r="I270" s="119"/>
      <c r="J270" s="168">
        <f>Перечень!H263</f>
        <v>0</v>
      </c>
      <c r="K270" s="133"/>
      <c r="L270" s="91">
        <f t="shared" si="14"/>
        <v>0</v>
      </c>
      <c r="M270" s="173">
        <f>Перечень!I263</f>
        <v>0</v>
      </c>
      <c r="N270" s="132"/>
      <c r="O270" s="83">
        <f t="shared" si="15"/>
        <v>0</v>
      </c>
    </row>
    <row r="271" spans="1:15" ht="14.25" customHeight="1">
      <c r="A271" s="288"/>
      <c r="B271" s="246"/>
      <c r="C271" s="119" t="s">
        <v>140</v>
      </c>
      <c r="D271" s="165">
        <f>Перечень!D264</f>
        <v>0</v>
      </c>
      <c r="E271" s="19" t="s">
        <v>117</v>
      </c>
      <c r="F271" s="167">
        <f>Перечень!F264</f>
        <v>0</v>
      </c>
      <c r="G271" s="103"/>
      <c r="H271" s="83">
        <f t="shared" si="18"/>
        <v>0</v>
      </c>
      <c r="I271" s="119"/>
      <c r="J271" s="168">
        <f>Перечень!H264</f>
        <v>0</v>
      </c>
      <c r="K271" s="133"/>
      <c r="L271" s="91">
        <f t="shared" si="14"/>
        <v>0</v>
      </c>
      <c r="M271" s="173">
        <f>Перечень!I264</f>
        <v>0</v>
      </c>
      <c r="N271" s="132"/>
      <c r="O271" s="83">
        <f t="shared" si="15"/>
        <v>0</v>
      </c>
    </row>
    <row r="272" spans="1:15" ht="13.5" customHeight="1">
      <c r="A272" s="287" t="s">
        <v>291</v>
      </c>
      <c r="B272" s="245" t="s">
        <v>247</v>
      </c>
      <c r="C272" s="119" t="s">
        <v>140</v>
      </c>
      <c r="D272" s="165">
        <f>Перечень!D265</f>
        <v>0</v>
      </c>
      <c r="E272" s="19" t="s">
        <v>31</v>
      </c>
      <c r="F272" s="167">
        <f>Перечень!F265</f>
        <v>0</v>
      </c>
      <c r="G272" s="103"/>
      <c r="H272" s="83">
        <f t="shared" si="18"/>
        <v>0</v>
      </c>
      <c r="I272" s="119"/>
      <c r="J272" s="168">
        <f>Перечень!H265</f>
        <v>0</v>
      </c>
      <c r="K272" s="133"/>
      <c r="L272" s="91">
        <f t="shared" si="14"/>
        <v>0</v>
      </c>
      <c r="M272" s="173">
        <f>Перечень!I265</f>
        <v>0</v>
      </c>
      <c r="N272" s="132"/>
      <c r="O272" s="83">
        <f t="shared" si="15"/>
        <v>0</v>
      </c>
    </row>
    <row r="273" spans="1:15" ht="13.5" customHeight="1">
      <c r="A273" s="288"/>
      <c r="B273" s="246"/>
      <c r="C273" s="119" t="s">
        <v>140</v>
      </c>
      <c r="D273" s="165">
        <f>Перечень!D266</f>
        <v>0</v>
      </c>
      <c r="E273" s="19" t="s">
        <v>117</v>
      </c>
      <c r="F273" s="167">
        <f>Перечень!F266</f>
        <v>0</v>
      </c>
      <c r="G273" s="103"/>
      <c r="H273" s="83">
        <f t="shared" si="18"/>
        <v>0</v>
      </c>
      <c r="I273" s="119"/>
      <c r="J273" s="168">
        <f>Перечень!H266</f>
        <v>0</v>
      </c>
      <c r="K273" s="133"/>
      <c r="L273" s="91">
        <f t="shared" si="14"/>
        <v>0</v>
      </c>
      <c r="M273" s="173">
        <f>Перечень!I266</f>
        <v>0</v>
      </c>
      <c r="N273" s="132"/>
      <c r="O273" s="83">
        <f t="shared" si="15"/>
        <v>0</v>
      </c>
    </row>
    <row r="274" spans="1:15" ht="13.5" customHeight="1">
      <c r="A274" s="287" t="s">
        <v>292</v>
      </c>
      <c r="B274" s="245" t="s">
        <v>247</v>
      </c>
      <c r="C274" s="119" t="s">
        <v>140</v>
      </c>
      <c r="D274" s="165">
        <f>Перечень!D267</f>
        <v>0</v>
      </c>
      <c r="E274" s="19" t="s">
        <v>31</v>
      </c>
      <c r="F274" s="167">
        <f>Перечень!F267</f>
        <v>0</v>
      </c>
      <c r="G274" s="103"/>
      <c r="H274" s="83">
        <f t="shared" si="18"/>
        <v>0</v>
      </c>
      <c r="I274" s="119"/>
      <c r="J274" s="168">
        <f>Перечень!H267</f>
        <v>0</v>
      </c>
      <c r="K274" s="133"/>
      <c r="L274" s="91">
        <f t="shared" si="14"/>
        <v>0</v>
      </c>
      <c r="M274" s="173">
        <f>Перечень!I267</f>
        <v>0</v>
      </c>
      <c r="N274" s="132"/>
      <c r="O274" s="83">
        <f t="shared" si="15"/>
        <v>0</v>
      </c>
    </row>
    <row r="275" spans="1:15" ht="16.5" customHeight="1">
      <c r="A275" s="288"/>
      <c r="B275" s="246"/>
      <c r="C275" s="119" t="s">
        <v>140</v>
      </c>
      <c r="D275" s="165">
        <f>Перечень!D268</f>
        <v>0</v>
      </c>
      <c r="E275" s="19" t="s">
        <v>117</v>
      </c>
      <c r="F275" s="167">
        <f>Перечень!F268</f>
        <v>0</v>
      </c>
      <c r="G275" s="103"/>
      <c r="H275" s="83">
        <f t="shared" si="18"/>
        <v>0</v>
      </c>
      <c r="I275" s="119"/>
      <c r="J275" s="168">
        <f>Перечень!H268</f>
        <v>0</v>
      </c>
      <c r="K275" s="133"/>
      <c r="L275" s="91">
        <f t="shared" si="14"/>
        <v>0</v>
      </c>
      <c r="M275" s="173">
        <f>Перечень!I268</f>
        <v>0</v>
      </c>
      <c r="N275" s="132"/>
      <c r="O275" s="83">
        <f aca="true" t="shared" si="19" ref="O275:O283">N275-M275</f>
        <v>0</v>
      </c>
    </row>
    <row r="276" spans="1:15" ht="15" customHeight="1">
      <c r="A276" s="287" t="s">
        <v>293</v>
      </c>
      <c r="B276" s="245" t="s">
        <v>247</v>
      </c>
      <c r="C276" s="119" t="s">
        <v>140</v>
      </c>
      <c r="D276" s="165">
        <f>Перечень!D269</f>
        <v>0</v>
      </c>
      <c r="E276" s="19" t="s">
        <v>31</v>
      </c>
      <c r="F276" s="167">
        <f>Перечень!F269</f>
        <v>0</v>
      </c>
      <c r="G276" s="103"/>
      <c r="H276" s="83">
        <f t="shared" si="18"/>
        <v>0</v>
      </c>
      <c r="I276" s="119"/>
      <c r="J276" s="168">
        <f>Перечень!H269</f>
        <v>0</v>
      </c>
      <c r="K276" s="133"/>
      <c r="L276" s="91">
        <f>K276-J276</f>
        <v>0</v>
      </c>
      <c r="M276" s="173">
        <f>Перечень!I269</f>
        <v>0</v>
      </c>
      <c r="N276" s="132"/>
      <c r="O276" s="83">
        <f t="shared" si="19"/>
        <v>0</v>
      </c>
    </row>
    <row r="277" spans="1:15" ht="15" customHeight="1">
      <c r="A277" s="288"/>
      <c r="B277" s="246"/>
      <c r="C277" s="119" t="s">
        <v>140</v>
      </c>
      <c r="D277" s="165">
        <f>Перечень!D270</f>
        <v>0</v>
      </c>
      <c r="E277" s="19" t="s">
        <v>117</v>
      </c>
      <c r="F277" s="167">
        <f>Перечень!F270</f>
        <v>0</v>
      </c>
      <c r="G277" s="103"/>
      <c r="H277" s="83">
        <f t="shared" si="18"/>
        <v>0</v>
      </c>
      <c r="I277" s="119"/>
      <c r="J277" s="168">
        <f>Перечень!H270</f>
        <v>0</v>
      </c>
      <c r="K277" s="133"/>
      <c r="L277" s="91">
        <f>K277-J277</f>
        <v>0</v>
      </c>
      <c r="M277" s="173">
        <f>Перечень!I270</f>
        <v>0</v>
      </c>
      <c r="N277" s="132"/>
      <c r="O277" s="83">
        <f t="shared" si="19"/>
        <v>0</v>
      </c>
    </row>
    <row r="278" spans="1:15" ht="15" customHeight="1">
      <c r="A278" s="237" t="s">
        <v>294</v>
      </c>
      <c r="B278" s="238"/>
      <c r="C278" s="63"/>
      <c r="D278" s="73"/>
      <c r="E278" s="65" t="s">
        <v>31</v>
      </c>
      <c r="F278" s="66">
        <f>F268+F270+F272+F274+F276</f>
        <v>0</v>
      </c>
      <c r="G278" s="66">
        <f>G268+G270+G272+G274+G276</f>
        <v>0</v>
      </c>
      <c r="H278" s="66">
        <f t="shared" si="18"/>
        <v>0</v>
      </c>
      <c r="I278" s="67" t="s">
        <v>29</v>
      </c>
      <c r="J278" s="95" t="s">
        <v>29</v>
      </c>
      <c r="K278" s="95" t="s">
        <v>29</v>
      </c>
      <c r="L278" s="95" t="s">
        <v>29</v>
      </c>
      <c r="M278" s="66">
        <f>M268+M270+M272+M274+M276</f>
        <v>0</v>
      </c>
      <c r="N278" s="66">
        <f>N268+N270+N272+N274+N276</f>
        <v>0</v>
      </c>
      <c r="O278" s="66">
        <f t="shared" si="19"/>
        <v>0</v>
      </c>
    </row>
    <row r="279" spans="1:15" ht="15" customHeight="1">
      <c r="A279" s="239"/>
      <c r="B279" s="240"/>
      <c r="C279" s="68"/>
      <c r="D279" s="73"/>
      <c r="E279" s="65" t="s">
        <v>117</v>
      </c>
      <c r="F279" s="66">
        <f>F269+F271+F273+F275+F277</f>
        <v>0</v>
      </c>
      <c r="G279" s="66">
        <f>G269+G271+G273+G275+G277</f>
        <v>0</v>
      </c>
      <c r="H279" s="66">
        <f t="shared" si="18"/>
        <v>0</v>
      </c>
      <c r="I279" s="69"/>
      <c r="J279" s="96"/>
      <c r="K279" s="96"/>
      <c r="L279" s="96"/>
      <c r="M279" s="66">
        <f>M269+M271+M273+M275+M277</f>
        <v>0</v>
      </c>
      <c r="N279" s="66">
        <f>N269+N271+N273+N275+N277</f>
        <v>0</v>
      </c>
      <c r="O279" s="66">
        <f t="shared" si="19"/>
        <v>0</v>
      </c>
    </row>
    <row r="280" spans="1:15" ht="12.75">
      <c r="A280" s="241"/>
      <c r="B280" s="242"/>
      <c r="C280" s="68"/>
      <c r="D280" s="74"/>
      <c r="E280" s="71" t="s">
        <v>129</v>
      </c>
      <c r="F280" s="72">
        <f>F278+F279</f>
        <v>0</v>
      </c>
      <c r="G280" s="72">
        <f>G278+G279</f>
        <v>0</v>
      </c>
      <c r="H280" s="72">
        <f t="shared" si="18"/>
        <v>0</v>
      </c>
      <c r="I280" s="69"/>
      <c r="J280" s="96"/>
      <c r="K280" s="96"/>
      <c r="L280" s="96"/>
      <c r="M280" s="72">
        <f>M278+M279</f>
        <v>0</v>
      </c>
      <c r="N280" s="72">
        <f>N278+N279</f>
        <v>0</v>
      </c>
      <c r="O280" s="72">
        <f t="shared" si="19"/>
        <v>0</v>
      </c>
    </row>
    <row r="281" spans="1:15" ht="12.75" customHeight="1">
      <c r="A281" s="265" t="s">
        <v>267</v>
      </c>
      <c r="B281" s="266"/>
      <c r="C281" s="112"/>
      <c r="D281" s="112"/>
      <c r="E281" s="114" t="s">
        <v>31</v>
      </c>
      <c r="F281" s="115">
        <f>F65+F97+F208+F228+F250+F264+F278</f>
        <v>570</v>
      </c>
      <c r="G281" s="115">
        <f>G65+G97+G208+G228+G250+G264+G278</f>
        <v>418</v>
      </c>
      <c r="H281" s="115">
        <f t="shared" si="18"/>
        <v>-152</v>
      </c>
      <c r="I281" s="110" t="s">
        <v>29</v>
      </c>
      <c r="J281" s="111" t="s">
        <v>29</v>
      </c>
      <c r="K281" s="111" t="s">
        <v>29</v>
      </c>
      <c r="L281" s="111" t="s">
        <v>29</v>
      </c>
      <c r="M281" s="115">
        <f>M65+M97+M208+M228+M250+M264+M278</f>
        <v>5.500000000000001</v>
      </c>
      <c r="N281" s="115">
        <f>N65+N97+N208+N228+N250+N264+N278</f>
        <v>0</v>
      </c>
      <c r="O281" s="115">
        <f t="shared" si="19"/>
        <v>-5.500000000000001</v>
      </c>
    </row>
    <row r="282" spans="1:15" ht="12.75" customHeight="1">
      <c r="A282" s="267"/>
      <c r="B282" s="268"/>
      <c r="C282" s="112"/>
      <c r="D282" s="112"/>
      <c r="E282" s="114" t="s">
        <v>117</v>
      </c>
      <c r="F282" s="115">
        <f>F66+F98+F209+F229+F251+F265+F279</f>
        <v>0</v>
      </c>
      <c r="G282" s="115">
        <f>G66+G98+G209+G229+G251+G265+G279</f>
        <v>0</v>
      </c>
      <c r="H282" s="115">
        <f t="shared" si="18"/>
        <v>0</v>
      </c>
      <c r="I282" s="110" t="s">
        <v>29</v>
      </c>
      <c r="J282" s="111" t="s">
        <v>29</v>
      </c>
      <c r="K282" s="111" t="s">
        <v>29</v>
      </c>
      <c r="L282" s="111" t="s">
        <v>29</v>
      </c>
      <c r="M282" s="115">
        <f>M66+M98+M209+M229+M251+M265+M279</f>
        <v>0</v>
      </c>
      <c r="N282" s="115">
        <f>N66+N98+N209+N229+N251+N265+N279</f>
        <v>0</v>
      </c>
      <c r="O282" s="115">
        <f t="shared" si="19"/>
        <v>0</v>
      </c>
    </row>
    <row r="283" spans="1:15" ht="11.25" customHeight="1">
      <c r="A283" s="269"/>
      <c r="B283" s="270"/>
      <c r="C283" s="112"/>
      <c r="D283" s="113"/>
      <c r="E283" s="114" t="s">
        <v>129</v>
      </c>
      <c r="F283" s="115">
        <f>F281+F282</f>
        <v>570</v>
      </c>
      <c r="G283" s="115">
        <f>G281+G282</f>
        <v>418</v>
      </c>
      <c r="H283" s="115">
        <f t="shared" si="18"/>
        <v>-152</v>
      </c>
      <c r="I283" s="110"/>
      <c r="J283" s="111"/>
      <c r="K283" s="111"/>
      <c r="L283" s="111"/>
      <c r="M283" s="115">
        <f>M281+M282</f>
        <v>5.500000000000001</v>
      </c>
      <c r="N283" s="115">
        <f>N281+N282</f>
        <v>0</v>
      </c>
      <c r="O283" s="115">
        <f t="shared" si="19"/>
        <v>-5.500000000000001</v>
      </c>
    </row>
    <row r="284" spans="1:15" ht="12.75">
      <c r="A284" s="45"/>
      <c r="B284" s="46"/>
      <c r="F284" s="144"/>
      <c r="G284" s="144"/>
      <c r="H284" s="145"/>
      <c r="I284" s="144"/>
      <c r="J284" s="144"/>
      <c r="K284" s="144"/>
      <c r="L284" s="144"/>
      <c r="M284" s="145"/>
      <c r="N284" s="145"/>
      <c r="O284" s="145"/>
    </row>
    <row r="285" spans="1:15" s="17" customFormat="1" ht="28.5" customHeight="1">
      <c r="A285" s="310" t="s">
        <v>330</v>
      </c>
      <c r="B285" s="311"/>
      <c r="C285" s="311"/>
      <c r="D285" s="311"/>
      <c r="E285" s="312"/>
      <c r="F285" s="159">
        <f>F283</f>
        <v>570</v>
      </c>
      <c r="G285" s="159">
        <f>G283</f>
        <v>418</v>
      </c>
      <c r="H285" s="159">
        <f>G285-F285</f>
        <v>-152</v>
      </c>
      <c r="I285" s="160"/>
      <c r="J285" s="160"/>
      <c r="K285" s="160"/>
      <c r="L285" s="160"/>
      <c r="M285" s="159">
        <f>M283</f>
        <v>5.500000000000001</v>
      </c>
      <c r="N285" s="159">
        <f>N283</f>
        <v>0</v>
      </c>
      <c r="O285" s="159">
        <f>N285-M285</f>
        <v>-5.500000000000001</v>
      </c>
    </row>
    <row r="286" spans="1:2" ht="12.75">
      <c r="A286" s="45"/>
      <c r="B286" s="46"/>
    </row>
    <row r="289" spans="1:15" ht="12.75">
      <c r="A289" t="s">
        <v>40</v>
      </c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ht="12.75">
      <c r="A290" t="s">
        <v>346</v>
      </c>
      <c r="B290"/>
      <c r="C290"/>
      <c r="D290"/>
      <c r="E290"/>
      <c r="F290"/>
      <c r="G290"/>
      <c r="H290" s="116"/>
      <c r="I290" s="116"/>
      <c r="J290" s="116"/>
      <c r="K290" s="116"/>
      <c r="L290" s="317" t="s">
        <v>365</v>
      </c>
      <c r="M290" s="116"/>
      <c r="N290" s="116"/>
      <c r="O290"/>
    </row>
    <row r="291" spans="1:15" ht="12.75">
      <c r="A291" s="16" t="s">
        <v>42</v>
      </c>
      <c r="B291" s="16"/>
      <c r="C291" s="16"/>
      <c r="D291" s="16"/>
      <c r="E291" s="16"/>
      <c r="F291" s="16"/>
      <c r="G291" s="16"/>
      <c r="H291" s="161"/>
      <c r="I291" s="161"/>
      <c r="J291" s="161"/>
      <c r="K291" s="161"/>
      <c r="L291" s="161"/>
      <c r="M291" s="161"/>
      <c r="N291" s="161"/>
      <c r="O291"/>
    </row>
    <row r="292" spans="1:15" ht="12.75">
      <c r="A292"/>
      <c r="B292" t="s">
        <v>72</v>
      </c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 ht="12.75">
      <c r="A294" t="s">
        <v>327</v>
      </c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ht="12.75">
      <c r="A295" t="s">
        <v>347</v>
      </c>
      <c r="B295"/>
      <c r="C295"/>
      <c r="D295"/>
      <c r="E295"/>
      <c r="F295"/>
      <c r="G295"/>
      <c r="H295" s="116"/>
      <c r="I295" s="116"/>
      <c r="J295" s="116"/>
      <c r="K295" s="116"/>
      <c r="L295" s="317" t="s">
        <v>364</v>
      </c>
      <c r="M295" s="116"/>
      <c r="N295"/>
      <c r="O295"/>
    </row>
    <row r="296" spans="1:15" ht="12.75">
      <c r="A296" s="16" t="s">
        <v>42</v>
      </c>
      <c r="B296" s="16"/>
      <c r="C296" s="16"/>
      <c r="D296" s="16"/>
      <c r="E296" s="16"/>
      <c r="F296" s="16"/>
      <c r="G296" s="16"/>
      <c r="H296" s="161"/>
      <c r="I296" s="161"/>
      <c r="J296" s="161"/>
      <c r="K296" s="161"/>
      <c r="L296" s="161"/>
      <c r="M296" s="161"/>
      <c r="N296"/>
      <c r="O296"/>
    </row>
    <row r="297" spans="1:15" ht="12.75">
      <c r="A297" s="14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 ht="12.75">
      <c r="A298" s="14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 ht="12.75">
      <c r="A299" s="14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 ht="12.75">
      <c r="A300" s="309" t="s">
        <v>322</v>
      </c>
      <c r="B300" s="309"/>
      <c r="C300"/>
      <c r="D300"/>
      <c r="E300"/>
      <c r="F300"/>
      <c r="G300"/>
      <c r="H300"/>
      <c r="I300"/>
      <c r="J300"/>
      <c r="K300"/>
      <c r="L300"/>
      <c r="M300"/>
      <c r="N300"/>
      <c r="O300"/>
    </row>
  </sheetData>
  <sheetProtection/>
  <mergeCells count="256">
    <mergeCell ref="A1:O1"/>
    <mergeCell ref="A2:O2"/>
    <mergeCell ref="A3:O3"/>
    <mergeCell ref="A285:E285"/>
    <mergeCell ref="D13:D15"/>
    <mergeCell ref="E13:H14"/>
    <mergeCell ref="I13:O13"/>
    <mergeCell ref="B12:B15"/>
    <mergeCell ref="C12:O12"/>
    <mergeCell ref="C13:C15"/>
    <mergeCell ref="A300:B300"/>
    <mergeCell ref="A21:A22"/>
    <mergeCell ref="B21:B22"/>
    <mergeCell ref="A23:A24"/>
    <mergeCell ref="B23:B24"/>
    <mergeCell ref="A29:A30"/>
    <mergeCell ref="B29:B30"/>
    <mergeCell ref="A31:A32"/>
    <mergeCell ref="B31:B32"/>
    <mergeCell ref="A25:A26"/>
    <mergeCell ref="I14:L14"/>
    <mergeCell ref="M14:O15"/>
    <mergeCell ref="A19:A20"/>
    <mergeCell ref="B19:B20"/>
    <mergeCell ref="I15:I16"/>
    <mergeCell ref="A12:A15"/>
    <mergeCell ref="B25:B26"/>
    <mergeCell ref="A27:A28"/>
    <mergeCell ref="B27:B28"/>
    <mergeCell ref="A37:A38"/>
    <mergeCell ref="B37:B38"/>
    <mergeCell ref="A39:A40"/>
    <mergeCell ref="B39:B40"/>
    <mergeCell ref="A33:A34"/>
    <mergeCell ref="B33:B34"/>
    <mergeCell ref="A35:A36"/>
    <mergeCell ref="B35:B36"/>
    <mergeCell ref="A45:A46"/>
    <mergeCell ref="B45:B46"/>
    <mergeCell ref="A47:A48"/>
    <mergeCell ref="B47:B48"/>
    <mergeCell ref="A41:A42"/>
    <mergeCell ref="B41:B42"/>
    <mergeCell ref="A43:A44"/>
    <mergeCell ref="B43:B44"/>
    <mergeCell ref="A53:A54"/>
    <mergeCell ref="B53:B54"/>
    <mergeCell ref="A55:A56"/>
    <mergeCell ref="B55:B56"/>
    <mergeCell ref="A49:A50"/>
    <mergeCell ref="B49:B50"/>
    <mergeCell ref="A51:A52"/>
    <mergeCell ref="B51:B52"/>
    <mergeCell ref="A61:A62"/>
    <mergeCell ref="B61:B62"/>
    <mergeCell ref="A63:A64"/>
    <mergeCell ref="B63:B64"/>
    <mergeCell ref="A57:A58"/>
    <mergeCell ref="B57:B58"/>
    <mergeCell ref="A59:A60"/>
    <mergeCell ref="B59:B60"/>
    <mergeCell ref="A73:A74"/>
    <mergeCell ref="B73:B74"/>
    <mergeCell ref="A75:A76"/>
    <mergeCell ref="B75:B76"/>
    <mergeCell ref="A65:B67"/>
    <mergeCell ref="A69:A70"/>
    <mergeCell ref="B69:B70"/>
    <mergeCell ref="A71:A72"/>
    <mergeCell ref="B71:B72"/>
    <mergeCell ref="A81:A82"/>
    <mergeCell ref="B81:B82"/>
    <mergeCell ref="A83:A84"/>
    <mergeCell ref="B83:B84"/>
    <mergeCell ref="A77:A78"/>
    <mergeCell ref="B77:B78"/>
    <mergeCell ref="A79:A80"/>
    <mergeCell ref="B79:B80"/>
    <mergeCell ref="A89:A90"/>
    <mergeCell ref="B89:B90"/>
    <mergeCell ref="A91:A92"/>
    <mergeCell ref="B91:B92"/>
    <mergeCell ref="A85:A86"/>
    <mergeCell ref="B85:B86"/>
    <mergeCell ref="A87:A88"/>
    <mergeCell ref="B87:B88"/>
    <mergeCell ref="A97:B99"/>
    <mergeCell ref="A101:A102"/>
    <mergeCell ref="B101:B102"/>
    <mergeCell ref="A103:A104"/>
    <mergeCell ref="B103:B104"/>
    <mergeCell ref="A93:A94"/>
    <mergeCell ref="B93:B94"/>
    <mergeCell ref="A95:A96"/>
    <mergeCell ref="B95:B96"/>
    <mergeCell ref="A109:A110"/>
    <mergeCell ref="B109:B110"/>
    <mergeCell ref="A111:A112"/>
    <mergeCell ref="B111:B112"/>
    <mergeCell ref="A105:A106"/>
    <mergeCell ref="B105:B106"/>
    <mergeCell ref="A107:A108"/>
    <mergeCell ref="B107:B108"/>
    <mergeCell ref="A117:B119"/>
    <mergeCell ref="A120:A121"/>
    <mergeCell ref="B120:B121"/>
    <mergeCell ref="A122:A123"/>
    <mergeCell ref="B122:B123"/>
    <mergeCell ref="A113:A114"/>
    <mergeCell ref="B113:B114"/>
    <mergeCell ref="A115:A116"/>
    <mergeCell ref="B115:B116"/>
    <mergeCell ref="A128:A129"/>
    <mergeCell ref="B128:B129"/>
    <mergeCell ref="A130:A131"/>
    <mergeCell ref="B130:B131"/>
    <mergeCell ref="A124:A125"/>
    <mergeCell ref="B124:B125"/>
    <mergeCell ref="A126:A127"/>
    <mergeCell ref="B126:B127"/>
    <mergeCell ref="A139:A140"/>
    <mergeCell ref="B139:B140"/>
    <mergeCell ref="A141:A142"/>
    <mergeCell ref="B141:B142"/>
    <mergeCell ref="A132:A133"/>
    <mergeCell ref="B132:B133"/>
    <mergeCell ref="A134:B136"/>
    <mergeCell ref="A137:A138"/>
    <mergeCell ref="B137:B138"/>
    <mergeCell ref="A147:A148"/>
    <mergeCell ref="B147:B148"/>
    <mergeCell ref="A149:A150"/>
    <mergeCell ref="B149:B150"/>
    <mergeCell ref="A143:A144"/>
    <mergeCell ref="B143:B144"/>
    <mergeCell ref="A145:A146"/>
    <mergeCell ref="B145:B146"/>
    <mergeCell ref="A155:A156"/>
    <mergeCell ref="B155:B156"/>
    <mergeCell ref="A157:A158"/>
    <mergeCell ref="B157:B158"/>
    <mergeCell ref="A151:A152"/>
    <mergeCell ref="B151:B152"/>
    <mergeCell ref="A153:A154"/>
    <mergeCell ref="B153:B154"/>
    <mergeCell ref="A166:A167"/>
    <mergeCell ref="B166:B167"/>
    <mergeCell ref="A168:A169"/>
    <mergeCell ref="B168:B169"/>
    <mergeCell ref="A159:A160"/>
    <mergeCell ref="B159:B160"/>
    <mergeCell ref="A161:B163"/>
    <mergeCell ref="A164:A165"/>
    <mergeCell ref="B164:B165"/>
    <mergeCell ref="A174:A175"/>
    <mergeCell ref="B174:B175"/>
    <mergeCell ref="A176:A177"/>
    <mergeCell ref="B176:B177"/>
    <mergeCell ref="A170:A171"/>
    <mergeCell ref="B170:B171"/>
    <mergeCell ref="A172:A173"/>
    <mergeCell ref="B172:B173"/>
    <mergeCell ref="A185:A186"/>
    <mergeCell ref="B185:B186"/>
    <mergeCell ref="A187:A188"/>
    <mergeCell ref="B187:B188"/>
    <mergeCell ref="A178:B180"/>
    <mergeCell ref="A181:A182"/>
    <mergeCell ref="B181:B182"/>
    <mergeCell ref="A183:A184"/>
    <mergeCell ref="B183:B184"/>
    <mergeCell ref="A193:A194"/>
    <mergeCell ref="B193:B194"/>
    <mergeCell ref="A195:A196"/>
    <mergeCell ref="B195:B196"/>
    <mergeCell ref="A189:A190"/>
    <mergeCell ref="B189:B190"/>
    <mergeCell ref="A191:A192"/>
    <mergeCell ref="B191:B192"/>
    <mergeCell ref="A201:A202"/>
    <mergeCell ref="B201:B202"/>
    <mergeCell ref="A203:A204"/>
    <mergeCell ref="B203:B204"/>
    <mergeCell ref="A197:A198"/>
    <mergeCell ref="B197:B198"/>
    <mergeCell ref="A199:A200"/>
    <mergeCell ref="B199:B200"/>
    <mergeCell ref="A214:A215"/>
    <mergeCell ref="B214:B215"/>
    <mergeCell ref="A216:A217"/>
    <mergeCell ref="B216:B217"/>
    <mergeCell ref="A205:B207"/>
    <mergeCell ref="A208:B210"/>
    <mergeCell ref="A212:A213"/>
    <mergeCell ref="B212:B213"/>
    <mergeCell ref="A222:A223"/>
    <mergeCell ref="B222:B223"/>
    <mergeCell ref="A224:A225"/>
    <mergeCell ref="B224:B225"/>
    <mergeCell ref="A218:A219"/>
    <mergeCell ref="B218:B219"/>
    <mergeCell ref="A220:A221"/>
    <mergeCell ref="B220:B221"/>
    <mergeCell ref="A234:A235"/>
    <mergeCell ref="B234:B235"/>
    <mergeCell ref="A236:A237"/>
    <mergeCell ref="B236:B237"/>
    <mergeCell ref="A226:A227"/>
    <mergeCell ref="B226:B227"/>
    <mergeCell ref="A228:B230"/>
    <mergeCell ref="A232:A233"/>
    <mergeCell ref="B232:B233"/>
    <mergeCell ref="A242:A243"/>
    <mergeCell ref="B242:B243"/>
    <mergeCell ref="A244:A245"/>
    <mergeCell ref="B244:B245"/>
    <mergeCell ref="A238:A239"/>
    <mergeCell ref="B238:B239"/>
    <mergeCell ref="A240:A241"/>
    <mergeCell ref="B240:B241"/>
    <mergeCell ref="A250:B252"/>
    <mergeCell ref="A254:A255"/>
    <mergeCell ref="B254:B255"/>
    <mergeCell ref="A256:A257"/>
    <mergeCell ref="B256:B257"/>
    <mergeCell ref="A246:A247"/>
    <mergeCell ref="B246:B247"/>
    <mergeCell ref="A248:A249"/>
    <mergeCell ref="B248:B249"/>
    <mergeCell ref="A262:A263"/>
    <mergeCell ref="B262:B263"/>
    <mergeCell ref="A264:B266"/>
    <mergeCell ref="A268:A269"/>
    <mergeCell ref="B268:B269"/>
    <mergeCell ref="A258:A259"/>
    <mergeCell ref="B258:B259"/>
    <mergeCell ref="A260:A261"/>
    <mergeCell ref="B260:B261"/>
    <mergeCell ref="A274:A275"/>
    <mergeCell ref="B274:B275"/>
    <mergeCell ref="A276:A277"/>
    <mergeCell ref="B276:B277"/>
    <mergeCell ref="A270:A271"/>
    <mergeCell ref="B270:B271"/>
    <mergeCell ref="A272:A273"/>
    <mergeCell ref="B272:B273"/>
    <mergeCell ref="A278:B280"/>
    <mergeCell ref="A281:B283"/>
    <mergeCell ref="A7:I7"/>
    <mergeCell ref="M6:N6"/>
    <mergeCell ref="M7:N7"/>
    <mergeCell ref="M8:N8"/>
    <mergeCell ref="A9:I9"/>
    <mergeCell ref="F15:H15"/>
    <mergeCell ref="E15:E16"/>
    <mergeCell ref="J15:L15"/>
  </mergeCells>
  <printOptions/>
  <pageMargins left="0.75" right="0.41" top="0.55" bottom="0.22" header="0.5" footer="0.15"/>
  <pageSetup fitToHeight="0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3"/>
  <sheetViews>
    <sheetView zoomScalePageLayoutView="0" workbookViewId="0" topLeftCell="A1">
      <pane ySplit="16" topLeftCell="A344" activePane="bottomLeft" state="frozen"/>
      <selection pane="topLeft" activeCell="A1" sqref="A1"/>
      <selection pane="bottomLeft" activeCell="P292" sqref="P292"/>
    </sheetView>
  </sheetViews>
  <sheetFormatPr defaultColWidth="9.140625" defaultRowHeight="12.75"/>
  <cols>
    <col min="1" max="1" width="5.7109375" style="0" customWidth="1"/>
    <col min="2" max="2" width="35.7109375" style="0" customWidth="1"/>
    <col min="3" max="3" width="5.28125" style="0" customWidth="1"/>
    <col min="4" max="4" width="5.00390625" style="0" customWidth="1"/>
    <col min="5" max="8" width="7.7109375" style="0" customWidth="1"/>
    <col min="9" max="9" width="5.28125" style="0" customWidth="1"/>
    <col min="10" max="15" width="7.7109375" style="0" customWidth="1"/>
  </cols>
  <sheetData>
    <row r="1" spans="1:15" ht="12.75">
      <c r="A1" s="203" t="s">
        <v>32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1:15" ht="12.75">
      <c r="A2" s="203" t="s">
        <v>43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5" ht="12.75">
      <c r="A3" s="203" t="s">
        <v>15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6" spans="13:15" ht="12.75">
      <c r="M6" s="218" t="s">
        <v>35</v>
      </c>
      <c r="N6" s="219"/>
      <c r="O6" s="9"/>
    </row>
    <row r="7" spans="1:15" ht="12.75">
      <c r="A7" s="203" t="s">
        <v>318</v>
      </c>
      <c r="B7" s="203"/>
      <c r="C7" s="203"/>
      <c r="D7" s="203"/>
      <c r="E7" s="203"/>
      <c r="F7" s="203"/>
      <c r="G7" s="203"/>
      <c r="H7" s="203"/>
      <c r="I7" s="203"/>
      <c r="K7" t="s">
        <v>34</v>
      </c>
      <c r="M7" s="218"/>
      <c r="N7" s="219"/>
      <c r="O7" s="9"/>
    </row>
    <row r="8" spans="13:15" ht="12.75">
      <c r="M8" s="218"/>
      <c r="N8" s="219"/>
      <c r="O8" s="9"/>
    </row>
    <row r="9" spans="1:9" ht="29.25" customHeight="1">
      <c r="A9" s="277" t="s">
        <v>354</v>
      </c>
      <c r="B9" s="278"/>
      <c r="C9" s="278"/>
      <c r="D9" s="278"/>
      <c r="E9" s="278"/>
      <c r="F9" s="278"/>
      <c r="G9" s="278"/>
      <c r="H9" s="278"/>
      <c r="I9" s="278"/>
    </row>
    <row r="11" spans="1:15" ht="12.75">
      <c r="A11" s="47"/>
      <c r="B11" s="8"/>
      <c r="C11" s="47"/>
      <c r="D11" s="47"/>
      <c r="E11" s="8"/>
      <c r="F11" s="8"/>
      <c r="G11" s="8"/>
      <c r="H11" s="9"/>
      <c r="I11" s="8"/>
      <c r="J11" s="8"/>
      <c r="K11" s="8"/>
      <c r="L11" s="8"/>
      <c r="M11" s="9"/>
      <c r="N11" s="9"/>
      <c r="O11" s="9"/>
    </row>
    <row r="12" spans="1:15" ht="12.75">
      <c r="A12" s="220" t="s">
        <v>16</v>
      </c>
      <c r="B12" s="220" t="s">
        <v>21</v>
      </c>
      <c r="C12" s="234" t="s">
        <v>92</v>
      </c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6"/>
    </row>
    <row r="13" spans="1:15" ht="12.75">
      <c r="A13" s="221"/>
      <c r="B13" s="221"/>
      <c r="C13" s="220" t="s">
        <v>105</v>
      </c>
      <c r="D13" s="220" t="s">
        <v>118</v>
      </c>
      <c r="E13" s="223" t="s">
        <v>22</v>
      </c>
      <c r="F13" s="313"/>
      <c r="G13" s="313"/>
      <c r="H13" s="224"/>
      <c r="I13" s="227" t="s">
        <v>323</v>
      </c>
      <c r="J13" s="228"/>
      <c r="K13" s="228"/>
      <c r="L13" s="228"/>
      <c r="M13" s="228"/>
      <c r="N13" s="228"/>
      <c r="O13" s="229"/>
    </row>
    <row r="14" spans="1:15" ht="12.75">
      <c r="A14" s="221"/>
      <c r="B14" s="221"/>
      <c r="C14" s="221"/>
      <c r="D14" s="221"/>
      <c r="E14" s="225"/>
      <c r="F14" s="314"/>
      <c r="G14" s="314"/>
      <c r="H14" s="226"/>
      <c r="I14" s="227" t="s">
        <v>23</v>
      </c>
      <c r="J14" s="228"/>
      <c r="K14" s="228"/>
      <c r="L14" s="229"/>
      <c r="M14" s="303" t="s">
        <v>24</v>
      </c>
      <c r="N14" s="304"/>
      <c r="O14" s="305"/>
    </row>
    <row r="15" spans="1:15" ht="21.75" customHeight="1">
      <c r="A15" s="222"/>
      <c r="B15" s="222"/>
      <c r="C15" s="222"/>
      <c r="D15" s="222"/>
      <c r="E15" s="282" t="s">
        <v>321</v>
      </c>
      <c r="F15" s="279" t="s">
        <v>26</v>
      </c>
      <c r="G15" s="280"/>
      <c r="H15" s="281"/>
      <c r="I15" s="282" t="s">
        <v>28</v>
      </c>
      <c r="J15" s="284" t="s">
        <v>44</v>
      </c>
      <c r="K15" s="285"/>
      <c r="L15" s="286"/>
      <c r="M15" s="306"/>
      <c r="N15" s="307"/>
      <c r="O15" s="308"/>
    </row>
    <row r="16" spans="1:15" ht="20.25">
      <c r="A16" s="39"/>
      <c r="B16" s="39"/>
      <c r="C16" s="39"/>
      <c r="D16" s="39"/>
      <c r="E16" s="283"/>
      <c r="F16" s="50" t="s">
        <v>37</v>
      </c>
      <c r="G16" s="50" t="s">
        <v>38</v>
      </c>
      <c r="H16" s="87" t="s">
        <v>39</v>
      </c>
      <c r="I16" s="283"/>
      <c r="J16" s="50" t="s">
        <v>37</v>
      </c>
      <c r="K16" s="50" t="s">
        <v>38</v>
      </c>
      <c r="L16" s="87" t="s">
        <v>39</v>
      </c>
      <c r="M16" s="50" t="s">
        <v>37</v>
      </c>
      <c r="N16" s="50" t="s">
        <v>38</v>
      </c>
      <c r="O16" s="87" t="s">
        <v>39</v>
      </c>
    </row>
    <row r="17" spans="1:15" ht="12.75">
      <c r="A17" s="39">
        <v>1</v>
      </c>
      <c r="B17" s="39">
        <v>2</v>
      </c>
      <c r="C17" s="39">
        <v>3</v>
      </c>
      <c r="D17" s="39">
        <v>4</v>
      </c>
      <c r="E17" s="6">
        <v>5</v>
      </c>
      <c r="F17" s="6">
        <v>6</v>
      </c>
      <c r="G17" s="6">
        <v>7</v>
      </c>
      <c r="H17" s="6">
        <v>8</v>
      </c>
      <c r="I17" s="6">
        <v>9</v>
      </c>
      <c r="J17" s="6">
        <v>10</v>
      </c>
      <c r="K17" s="6">
        <v>11</v>
      </c>
      <c r="L17" s="6">
        <v>12</v>
      </c>
      <c r="M17" s="6">
        <v>13</v>
      </c>
      <c r="N17" s="6">
        <v>14</v>
      </c>
      <c r="O17" s="6">
        <v>15</v>
      </c>
    </row>
    <row r="18" spans="1:15" ht="28.5" customHeight="1">
      <c r="A18" s="62">
        <v>1</v>
      </c>
      <c r="B18" s="62" t="s">
        <v>104</v>
      </c>
      <c r="C18" s="40"/>
      <c r="D18" s="41"/>
      <c r="E18" s="30"/>
      <c r="F18" s="30"/>
      <c r="G18" s="30"/>
      <c r="H18" s="33"/>
      <c r="I18" s="33"/>
      <c r="J18" s="33"/>
      <c r="K18" s="33"/>
      <c r="L18" s="33"/>
      <c r="M18" s="32"/>
      <c r="N18" s="32"/>
      <c r="O18" s="32"/>
    </row>
    <row r="19" spans="1:15" ht="24" customHeight="1">
      <c r="A19" s="249" t="s">
        <v>107</v>
      </c>
      <c r="B19" s="263" t="s">
        <v>53</v>
      </c>
      <c r="C19" s="48" t="s">
        <v>137</v>
      </c>
      <c r="D19" s="165">
        <f>Перечень!K12</f>
        <v>0</v>
      </c>
      <c r="E19" s="19" t="s">
        <v>31</v>
      </c>
      <c r="F19" s="167">
        <f>Перечень!M12</f>
        <v>0</v>
      </c>
      <c r="G19" s="20"/>
      <c r="H19" s="78">
        <f>G19-F19</f>
        <v>0</v>
      </c>
      <c r="I19" s="48" t="s">
        <v>137</v>
      </c>
      <c r="J19" s="169">
        <f>Перечень!O12</f>
        <v>0</v>
      </c>
      <c r="K19" s="94"/>
      <c r="L19" s="162">
        <f>K19-J19</f>
        <v>0</v>
      </c>
      <c r="M19" s="173">
        <f>Перечень!P12</f>
        <v>0</v>
      </c>
      <c r="N19" s="54"/>
      <c r="O19" s="78">
        <f aca="true" t="shared" si="0" ref="O19:O82">N19-M19</f>
        <v>0</v>
      </c>
    </row>
    <row r="20" spans="1:15" ht="23.25" customHeight="1">
      <c r="A20" s="250"/>
      <c r="B20" s="264"/>
      <c r="C20" s="48" t="s">
        <v>137</v>
      </c>
      <c r="D20" s="165">
        <f>Перечень!K13</f>
        <v>0</v>
      </c>
      <c r="E20" s="19" t="s">
        <v>117</v>
      </c>
      <c r="F20" s="167">
        <f>Перечень!M13</f>
        <v>0</v>
      </c>
      <c r="G20" s="20"/>
      <c r="H20" s="78">
        <f aca="true" t="shared" si="1" ref="H20:H83">G20-F20</f>
        <v>0</v>
      </c>
      <c r="I20" s="48" t="s">
        <v>137</v>
      </c>
      <c r="J20" s="169">
        <f>Перечень!O13</f>
        <v>0</v>
      </c>
      <c r="K20" s="94"/>
      <c r="L20" s="163">
        <f aca="true" t="shared" si="2" ref="L20:L83">K20-J20</f>
        <v>0</v>
      </c>
      <c r="M20" s="173">
        <f>Перечень!P13</f>
        <v>0</v>
      </c>
      <c r="N20" s="54"/>
      <c r="O20" s="78">
        <f t="shared" si="0"/>
        <v>0</v>
      </c>
    </row>
    <row r="21" spans="1:15" ht="22.5">
      <c r="A21" s="249" t="s">
        <v>108</v>
      </c>
      <c r="B21" s="263" t="s">
        <v>54</v>
      </c>
      <c r="C21" s="48" t="s">
        <v>137</v>
      </c>
      <c r="D21" s="165">
        <f>Перечень!K14</f>
        <v>0</v>
      </c>
      <c r="E21" s="19" t="s">
        <v>31</v>
      </c>
      <c r="F21" s="167">
        <f>Перечень!M14</f>
        <v>0</v>
      </c>
      <c r="G21" s="20"/>
      <c r="H21" s="78">
        <f t="shared" si="1"/>
        <v>0</v>
      </c>
      <c r="I21" s="48" t="s">
        <v>137</v>
      </c>
      <c r="J21" s="169">
        <f>Перечень!O14</f>
        <v>0</v>
      </c>
      <c r="K21" s="94"/>
      <c r="L21" s="163">
        <f t="shared" si="2"/>
        <v>0</v>
      </c>
      <c r="M21" s="173">
        <f>Перечень!P14</f>
        <v>0</v>
      </c>
      <c r="N21" s="54"/>
      <c r="O21" s="78">
        <f t="shared" si="0"/>
        <v>0</v>
      </c>
    </row>
    <row r="22" spans="1:15" ht="22.5" customHeight="1">
      <c r="A22" s="250"/>
      <c r="B22" s="264"/>
      <c r="C22" s="48" t="s">
        <v>137</v>
      </c>
      <c r="D22" s="165">
        <f>Перечень!K15</f>
        <v>0</v>
      </c>
      <c r="E22" s="19" t="s">
        <v>117</v>
      </c>
      <c r="F22" s="167">
        <f>Перечень!M15</f>
        <v>0</v>
      </c>
      <c r="G22" s="20"/>
      <c r="H22" s="78">
        <f t="shared" si="1"/>
        <v>0</v>
      </c>
      <c r="I22" s="48" t="s">
        <v>137</v>
      </c>
      <c r="J22" s="169">
        <f>Перечень!O15</f>
        <v>0</v>
      </c>
      <c r="K22" s="94"/>
      <c r="L22" s="163">
        <f t="shared" si="2"/>
        <v>0</v>
      </c>
      <c r="M22" s="173">
        <f>Перечень!P15</f>
        <v>0</v>
      </c>
      <c r="N22" s="54"/>
      <c r="O22" s="78">
        <f t="shared" si="0"/>
        <v>0</v>
      </c>
    </row>
    <row r="23" spans="1:15" ht="12" customHeight="1">
      <c r="A23" s="249" t="s">
        <v>109</v>
      </c>
      <c r="B23" s="263" t="s">
        <v>51</v>
      </c>
      <c r="C23" s="48" t="s">
        <v>138</v>
      </c>
      <c r="D23" s="165">
        <f>Перечень!K16</f>
        <v>1</v>
      </c>
      <c r="E23" s="19" t="s">
        <v>31</v>
      </c>
      <c r="F23" s="167">
        <f>Перечень!M16</f>
        <v>0</v>
      </c>
      <c r="G23" s="20"/>
      <c r="H23" s="78">
        <f t="shared" si="1"/>
        <v>0</v>
      </c>
      <c r="I23" s="48" t="s">
        <v>138</v>
      </c>
      <c r="J23" s="169">
        <f>Перечень!O16</f>
        <v>1</v>
      </c>
      <c r="K23" s="94"/>
      <c r="L23" s="163">
        <f t="shared" si="2"/>
        <v>-1</v>
      </c>
      <c r="M23" s="173">
        <f>Перечень!P16</f>
        <v>0</v>
      </c>
      <c r="N23" s="54"/>
      <c r="O23" s="78">
        <f t="shared" si="0"/>
        <v>0</v>
      </c>
    </row>
    <row r="24" spans="1:15" ht="14.25" customHeight="1">
      <c r="A24" s="250"/>
      <c r="B24" s="264"/>
      <c r="C24" s="48" t="s">
        <v>138</v>
      </c>
      <c r="D24" s="165">
        <f>Перечень!K17</f>
        <v>0</v>
      </c>
      <c r="E24" s="19" t="s">
        <v>117</v>
      </c>
      <c r="F24" s="167">
        <f>Перечень!M17</f>
        <v>0</v>
      </c>
      <c r="G24" s="20"/>
      <c r="H24" s="78">
        <f t="shared" si="1"/>
        <v>0</v>
      </c>
      <c r="I24" s="48" t="s">
        <v>138</v>
      </c>
      <c r="J24" s="169">
        <f>Перечень!O17</f>
        <v>0</v>
      </c>
      <c r="K24" s="94"/>
      <c r="L24" s="163">
        <f t="shared" si="2"/>
        <v>0</v>
      </c>
      <c r="M24" s="173">
        <f>Перечень!P17</f>
        <v>0</v>
      </c>
      <c r="N24" s="54"/>
      <c r="O24" s="78">
        <f t="shared" si="0"/>
        <v>0</v>
      </c>
    </row>
    <row r="25" spans="1:15" ht="22.5">
      <c r="A25" s="249" t="s">
        <v>110</v>
      </c>
      <c r="B25" s="263" t="s">
        <v>52</v>
      </c>
      <c r="C25" s="48" t="s">
        <v>138</v>
      </c>
      <c r="D25" s="165">
        <f>Перечень!K18</f>
        <v>0</v>
      </c>
      <c r="E25" s="19" t="s">
        <v>31</v>
      </c>
      <c r="F25" s="167">
        <f>Перечень!M18</f>
        <v>0</v>
      </c>
      <c r="G25" s="20"/>
      <c r="H25" s="78">
        <f t="shared" si="1"/>
        <v>0</v>
      </c>
      <c r="I25" s="48" t="s">
        <v>138</v>
      </c>
      <c r="J25" s="169">
        <f>Перечень!O18</f>
        <v>0</v>
      </c>
      <c r="K25" s="94"/>
      <c r="L25" s="163">
        <f t="shared" si="2"/>
        <v>0</v>
      </c>
      <c r="M25" s="173">
        <f>Перечень!P18</f>
        <v>0</v>
      </c>
      <c r="N25" s="54"/>
      <c r="O25" s="78">
        <f t="shared" si="0"/>
        <v>0</v>
      </c>
    </row>
    <row r="26" spans="1:15" ht="13.5" customHeight="1">
      <c r="A26" s="250"/>
      <c r="B26" s="264"/>
      <c r="C26" s="48" t="s">
        <v>138</v>
      </c>
      <c r="D26" s="165">
        <f>Перечень!K19</f>
        <v>0</v>
      </c>
      <c r="E26" s="19" t="s">
        <v>117</v>
      </c>
      <c r="F26" s="167">
        <f>Перечень!M19</f>
        <v>0</v>
      </c>
      <c r="G26" s="20"/>
      <c r="H26" s="78">
        <f t="shared" si="1"/>
        <v>0</v>
      </c>
      <c r="I26" s="48" t="s">
        <v>138</v>
      </c>
      <c r="J26" s="169">
        <f>Перечень!O19</f>
        <v>0</v>
      </c>
      <c r="K26" s="94"/>
      <c r="L26" s="163">
        <f t="shared" si="2"/>
        <v>0</v>
      </c>
      <c r="M26" s="173">
        <f>Перечень!P19</f>
        <v>0</v>
      </c>
      <c r="N26" s="54"/>
      <c r="O26" s="78">
        <f t="shared" si="0"/>
        <v>0</v>
      </c>
    </row>
    <row r="27" spans="1:15" ht="22.5">
      <c r="A27" s="249" t="s">
        <v>111</v>
      </c>
      <c r="B27" s="263" t="s">
        <v>106</v>
      </c>
      <c r="C27" s="48" t="s">
        <v>138</v>
      </c>
      <c r="D27" s="165">
        <f>Перечень!K20</f>
        <v>1</v>
      </c>
      <c r="E27" s="19" t="s">
        <v>31</v>
      </c>
      <c r="F27" s="167">
        <f>Перечень!M20</f>
        <v>0</v>
      </c>
      <c r="G27" s="20"/>
      <c r="H27" s="78">
        <f t="shared" si="1"/>
        <v>0</v>
      </c>
      <c r="I27" s="48" t="s">
        <v>138</v>
      </c>
      <c r="J27" s="169">
        <f>Перечень!O20</f>
        <v>1</v>
      </c>
      <c r="K27" s="94"/>
      <c r="L27" s="163">
        <f t="shared" si="2"/>
        <v>-1</v>
      </c>
      <c r="M27" s="173">
        <f>Перечень!P20</f>
        <v>0</v>
      </c>
      <c r="N27" s="54"/>
      <c r="O27" s="78">
        <f t="shared" si="0"/>
        <v>0</v>
      </c>
    </row>
    <row r="28" spans="1:15" ht="24" customHeight="1">
      <c r="A28" s="250"/>
      <c r="B28" s="264"/>
      <c r="C28" s="48" t="s">
        <v>138</v>
      </c>
      <c r="D28" s="165">
        <f>Перечень!K21</f>
        <v>0</v>
      </c>
      <c r="E28" s="19" t="s">
        <v>117</v>
      </c>
      <c r="F28" s="167">
        <f>Перечень!M21</f>
        <v>0</v>
      </c>
      <c r="G28" s="20"/>
      <c r="H28" s="78">
        <f t="shared" si="1"/>
        <v>0</v>
      </c>
      <c r="I28" s="48" t="s">
        <v>138</v>
      </c>
      <c r="J28" s="169">
        <f>Перечень!O21</f>
        <v>0</v>
      </c>
      <c r="K28" s="94"/>
      <c r="L28" s="163">
        <f t="shared" si="2"/>
        <v>0</v>
      </c>
      <c r="M28" s="173">
        <f>Перечень!P21</f>
        <v>0</v>
      </c>
      <c r="N28" s="54"/>
      <c r="O28" s="78">
        <f t="shared" si="0"/>
        <v>0</v>
      </c>
    </row>
    <row r="29" spans="1:15" ht="22.5">
      <c r="A29" s="249" t="s">
        <v>112</v>
      </c>
      <c r="B29" s="263" t="s">
        <v>55</v>
      </c>
      <c r="C29" s="48" t="s">
        <v>138</v>
      </c>
      <c r="D29" s="165">
        <f>Перечень!K22</f>
        <v>1</v>
      </c>
      <c r="E29" s="19" t="s">
        <v>31</v>
      </c>
      <c r="F29" s="167">
        <f>Перечень!M22</f>
        <v>0</v>
      </c>
      <c r="G29" s="20"/>
      <c r="H29" s="78">
        <f t="shared" si="1"/>
        <v>0</v>
      </c>
      <c r="I29" s="48" t="s">
        <v>138</v>
      </c>
      <c r="J29" s="169">
        <f>Перечень!O22</f>
        <v>1</v>
      </c>
      <c r="K29" s="94"/>
      <c r="L29" s="163">
        <f t="shared" si="2"/>
        <v>-1</v>
      </c>
      <c r="M29" s="173">
        <f>Перечень!P22</f>
        <v>0</v>
      </c>
      <c r="N29" s="54"/>
      <c r="O29" s="78">
        <f t="shared" si="0"/>
        <v>0</v>
      </c>
    </row>
    <row r="30" spans="1:15" ht="22.5" customHeight="1">
      <c r="A30" s="250"/>
      <c r="B30" s="264"/>
      <c r="C30" s="48" t="s">
        <v>138</v>
      </c>
      <c r="D30" s="165">
        <f>Перечень!K23</f>
        <v>0</v>
      </c>
      <c r="E30" s="19" t="s">
        <v>117</v>
      </c>
      <c r="F30" s="167">
        <f>Перечень!M23</f>
        <v>0</v>
      </c>
      <c r="G30" s="20"/>
      <c r="H30" s="78">
        <f t="shared" si="1"/>
        <v>0</v>
      </c>
      <c r="I30" s="48" t="s">
        <v>138</v>
      </c>
      <c r="J30" s="169">
        <f>Перечень!O23</f>
        <v>0</v>
      </c>
      <c r="K30" s="94"/>
      <c r="L30" s="163">
        <f t="shared" si="2"/>
        <v>0</v>
      </c>
      <c r="M30" s="173">
        <f>Перечень!P23</f>
        <v>0</v>
      </c>
      <c r="N30" s="54"/>
      <c r="O30" s="78">
        <f t="shared" si="0"/>
        <v>0</v>
      </c>
    </row>
    <row r="31" spans="1:15" ht="22.5">
      <c r="A31" s="249" t="s">
        <v>113</v>
      </c>
      <c r="B31" s="263" t="s">
        <v>224</v>
      </c>
      <c r="C31" s="48" t="s">
        <v>139</v>
      </c>
      <c r="D31" s="165">
        <f>Перечень!K24</f>
        <v>0</v>
      </c>
      <c r="E31" s="19" t="s">
        <v>31</v>
      </c>
      <c r="F31" s="167">
        <f>Перечень!M24</f>
        <v>0</v>
      </c>
      <c r="G31" s="20"/>
      <c r="H31" s="78">
        <f t="shared" si="1"/>
        <v>0</v>
      </c>
      <c r="I31" s="48" t="s">
        <v>139</v>
      </c>
      <c r="J31" s="169">
        <f>Перечень!O24</f>
        <v>0</v>
      </c>
      <c r="K31" s="94"/>
      <c r="L31" s="163">
        <f t="shared" si="2"/>
        <v>0</v>
      </c>
      <c r="M31" s="173">
        <f>Перечень!P24</f>
        <v>0</v>
      </c>
      <c r="N31" s="54"/>
      <c r="O31" s="78">
        <f t="shared" si="0"/>
        <v>0</v>
      </c>
    </row>
    <row r="32" spans="1:15" ht="45">
      <c r="A32" s="250"/>
      <c r="B32" s="264"/>
      <c r="C32" s="48" t="s">
        <v>139</v>
      </c>
      <c r="D32" s="165">
        <f>Перечень!K25</f>
        <v>0</v>
      </c>
      <c r="E32" s="19" t="s">
        <v>117</v>
      </c>
      <c r="F32" s="167">
        <f>Перечень!M25</f>
        <v>0</v>
      </c>
      <c r="G32" s="20"/>
      <c r="H32" s="78">
        <f t="shared" si="1"/>
        <v>0</v>
      </c>
      <c r="I32" s="48" t="s">
        <v>139</v>
      </c>
      <c r="J32" s="169">
        <f>Перечень!O25</f>
        <v>0</v>
      </c>
      <c r="K32" s="94"/>
      <c r="L32" s="163">
        <f t="shared" si="2"/>
        <v>0</v>
      </c>
      <c r="M32" s="173">
        <f>Перечень!P25</f>
        <v>0</v>
      </c>
      <c r="N32" s="54"/>
      <c r="O32" s="78">
        <f t="shared" si="0"/>
        <v>0</v>
      </c>
    </row>
    <row r="33" spans="1:15" ht="14.25" customHeight="1">
      <c r="A33" s="249" t="s">
        <v>114</v>
      </c>
      <c r="B33" s="232" t="s">
        <v>251</v>
      </c>
      <c r="C33" s="48" t="s">
        <v>138</v>
      </c>
      <c r="D33" s="165">
        <f>Перечень!K26</f>
        <v>0</v>
      </c>
      <c r="E33" s="19" t="s">
        <v>31</v>
      </c>
      <c r="F33" s="167">
        <f>Перечень!M26</f>
        <v>0</v>
      </c>
      <c r="G33" s="20"/>
      <c r="H33" s="78">
        <f t="shared" si="1"/>
        <v>0</v>
      </c>
      <c r="I33" s="48" t="s">
        <v>138</v>
      </c>
      <c r="J33" s="169">
        <f>Перечень!O26</f>
        <v>0</v>
      </c>
      <c r="K33" s="94"/>
      <c r="L33" s="163">
        <f t="shared" si="2"/>
        <v>0</v>
      </c>
      <c r="M33" s="173">
        <f>Перечень!P26</f>
        <v>0</v>
      </c>
      <c r="N33" s="54"/>
      <c r="O33" s="78">
        <f t="shared" si="0"/>
        <v>0</v>
      </c>
    </row>
    <row r="34" spans="1:15" ht="12.75" customHeight="1">
      <c r="A34" s="250"/>
      <c r="B34" s="233"/>
      <c r="C34" s="48" t="s">
        <v>138</v>
      </c>
      <c r="D34" s="165">
        <f>Перечень!K27</f>
        <v>0</v>
      </c>
      <c r="E34" s="19" t="s">
        <v>117</v>
      </c>
      <c r="F34" s="167">
        <f>Перечень!M27</f>
        <v>0</v>
      </c>
      <c r="G34" s="20"/>
      <c r="H34" s="78">
        <f t="shared" si="1"/>
        <v>0</v>
      </c>
      <c r="I34" s="48" t="s">
        <v>138</v>
      </c>
      <c r="J34" s="169">
        <f>Перечень!O27</f>
        <v>0</v>
      </c>
      <c r="K34" s="94"/>
      <c r="L34" s="163">
        <f t="shared" si="2"/>
        <v>0</v>
      </c>
      <c r="M34" s="173">
        <f>Перечень!P27</f>
        <v>0</v>
      </c>
      <c r="N34" s="54"/>
      <c r="O34" s="78">
        <f t="shared" si="0"/>
        <v>0</v>
      </c>
    </row>
    <row r="35" spans="1:15" ht="22.5">
      <c r="A35" s="249" t="s">
        <v>115</v>
      </c>
      <c r="B35" s="232" t="s">
        <v>252</v>
      </c>
      <c r="C35" s="48" t="s">
        <v>138</v>
      </c>
      <c r="D35" s="165">
        <f>Перечень!K28</f>
        <v>1</v>
      </c>
      <c r="E35" s="19" t="s">
        <v>31</v>
      </c>
      <c r="F35" s="167">
        <f>Перечень!M28</f>
        <v>0</v>
      </c>
      <c r="G35" s="20"/>
      <c r="H35" s="78">
        <f t="shared" si="1"/>
        <v>0</v>
      </c>
      <c r="I35" s="48" t="s">
        <v>138</v>
      </c>
      <c r="J35" s="169">
        <f>Перечень!O28</f>
        <v>1</v>
      </c>
      <c r="K35" s="94">
        <v>1</v>
      </c>
      <c r="L35" s="163">
        <f t="shared" si="2"/>
        <v>0</v>
      </c>
      <c r="M35" s="173">
        <f>Перечень!P28</f>
        <v>0</v>
      </c>
      <c r="N35" s="54">
        <v>0</v>
      </c>
      <c r="O35" s="78">
        <f t="shared" si="0"/>
        <v>0</v>
      </c>
    </row>
    <row r="36" spans="1:15" ht="20.25" customHeight="1">
      <c r="A36" s="250"/>
      <c r="B36" s="233"/>
      <c r="C36" s="48" t="s">
        <v>138</v>
      </c>
      <c r="D36" s="165">
        <f>Перечень!K29</f>
        <v>0</v>
      </c>
      <c r="E36" s="19" t="s">
        <v>117</v>
      </c>
      <c r="F36" s="167">
        <f>Перечень!M29</f>
        <v>0</v>
      </c>
      <c r="G36" s="20"/>
      <c r="H36" s="78">
        <f t="shared" si="1"/>
        <v>0</v>
      </c>
      <c r="I36" s="48" t="s">
        <v>138</v>
      </c>
      <c r="J36" s="169">
        <f>Перечень!O29</f>
        <v>0</v>
      </c>
      <c r="K36" s="94"/>
      <c r="L36" s="163">
        <f t="shared" si="2"/>
        <v>0</v>
      </c>
      <c r="M36" s="173">
        <f>Перечень!P29</f>
        <v>0</v>
      </c>
      <c r="N36" s="54"/>
      <c r="O36" s="78">
        <f t="shared" si="0"/>
        <v>0</v>
      </c>
    </row>
    <row r="37" spans="1:15" ht="22.5">
      <c r="A37" s="249" t="s">
        <v>116</v>
      </c>
      <c r="B37" s="232" t="s">
        <v>255</v>
      </c>
      <c r="C37" s="48" t="s">
        <v>138</v>
      </c>
      <c r="D37" s="165">
        <f>Перечень!K30</f>
        <v>0</v>
      </c>
      <c r="E37" s="19" t="s">
        <v>31</v>
      </c>
      <c r="F37" s="167">
        <f>Перечень!M30</f>
        <v>0</v>
      </c>
      <c r="G37" s="20"/>
      <c r="H37" s="78">
        <f t="shared" si="1"/>
        <v>0</v>
      </c>
      <c r="I37" s="48" t="s">
        <v>138</v>
      </c>
      <c r="J37" s="169">
        <f>Перечень!O30</f>
        <v>0</v>
      </c>
      <c r="K37" s="94"/>
      <c r="L37" s="163">
        <f t="shared" si="2"/>
        <v>0</v>
      </c>
      <c r="M37" s="173">
        <f>Перечень!P30</f>
        <v>0</v>
      </c>
      <c r="N37" s="54"/>
      <c r="O37" s="78">
        <f t="shared" si="0"/>
        <v>0</v>
      </c>
    </row>
    <row r="38" spans="1:15" ht="37.5" customHeight="1">
      <c r="A38" s="250"/>
      <c r="B38" s="233"/>
      <c r="C38" s="48" t="s">
        <v>138</v>
      </c>
      <c r="D38" s="165">
        <f>Перечень!K31</f>
        <v>0</v>
      </c>
      <c r="E38" s="19" t="s">
        <v>117</v>
      </c>
      <c r="F38" s="167">
        <f>Перечень!M31</f>
        <v>0</v>
      </c>
      <c r="G38" s="20"/>
      <c r="H38" s="78">
        <f t="shared" si="1"/>
        <v>0</v>
      </c>
      <c r="I38" s="48" t="s">
        <v>138</v>
      </c>
      <c r="J38" s="169">
        <f>Перечень!O31</f>
        <v>0</v>
      </c>
      <c r="K38" s="94"/>
      <c r="L38" s="163">
        <f t="shared" si="2"/>
        <v>0</v>
      </c>
      <c r="M38" s="173">
        <f>Перечень!P31</f>
        <v>0</v>
      </c>
      <c r="N38" s="54"/>
      <c r="O38" s="78">
        <f t="shared" si="0"/>
        <v>0</v>
      </c>
    </row>
    <row r="39" spans="1:15" ht="22.5">
      <c r="A39" s="249" t="s">
        <v>260</v>
      </c>
      <c r="B39" s="232" t="s">
        <v>254</v>
      </c>
      <c r="C39" s="48" t="s">
        <v>138</v>
      </c>
      <c r="D39" s="165">
        <f>Перечень!K32</f>
        <v>0</v>
      </c>
      <c r="E39" s="19" t="s">
        <v>31</v>
      </c>
      <c r="F39" s="167">
        <f>Перечень!M32</f>
        <v>0</v>
      </c>
      <c r="G39" s="20"/>
      <c r="H39" s="78">
        <f t="shared" si="1"/>
        <v>0</v>
      </c>
      <c r="I39" s="48" t="s">
        <v>138</v>
      </c>
      <c r="J39" s="169">
        <f>Перечень!O32</f>
        <v>0</v>
      </c>
      <c r="K39" s="94"/>
      <c r="L39" s="163">
        <f t="shared" si="2"/>
        <v>0</v>
      </c>
      <c r="M39" s="173">
        <f>Перечень!P32</f>
        <v>0</v>
      </c>
      <c r="N39" s="54"/>
      <c r="O39" s="78">
        <f t="shared" si="0"/>
        <v>0</v>
      </c>
    </row>
    <row r="40" spans="1:15" ht="23.25" customHeight="1">
      <c r="A40" s="250"/>
      <c r="B40" s="233"/>
      <c r="C40" s="48" t="s">
        <v>138</v>
      </c>
      <c r="D40" s="165">
        <f>Перечень!K33</f>
        <v>0</v>
      </c>
      <c r="E40" s="19" t="s">
        <v>117</v>
      </c>
      <c r="F40" s="167">
        <f>Перечень!M33</f>
        <v>0</v>
      </c>
      <c r="G40" s="20"/>
      <c r="H40" s="78">
        <f t="shared" si="1"/>
        <v>0</v>
      </c>
      <c r="I40" s="48" t="s">
        <v>138</v>
      </c>
      <c r="J40" s="169">
        <f>Перечень!O33</f>
        <v>0</v>
      </c>
      <c r="K40" s="94"/>
      <c r="L40" s="163">
        <f t="shared" si="2"/>
        <v>0</v>
      </c>
      <c r="M40" s="173">
        <f>Перечень!P33</f>
        <v>0</v>
      </c>
      <c r="N40" s="54"/>
      <c r="O40" s="78">
        <f t="shared" si="0"/>
        <v>0</v>
      </c>
    </row>
    <row r="41" spans="1:15" ht="22.5">
      <c r="A41" s="249" t="s">
        <v>261</v>
      </c>
      <c r="B41" s="232" t="s">
        <v>256</v>
      </c>
      <c r="C41" s="48" t="s">
        <v>138</v>
      </c>
      <c r="D41" s="165">
        <f>Перечень!K34</f>
        <v>0</v>
      </c>
      <c r="E41" s="19" t="s">
        <v>31</v>
      </c>
      <c r="F41" s="167">
        <f>Перечень!M34</f>
        <v>0</v>
      </c>
      <c r="G41" s="20"/>
      <c r="H41" s="78">
        <f t="shared" si="1"/>
        <v>0</v>
      </c>
      <c r="I41" s="48" t="s">
        <v>138</v>
      </c>
      <c r="J41" s="169">
        <f>Перечень!O34</f>
        <v>0</v>
      </c>
      <c r="K41" s="94"/>
      <c r="L41" s="163">
        <f t="shared" si="2"/>
        <v>0</v>
      </c>
      <c r="M41" s="173">
        <f>Перечень!P34</f>
        <v>0</v>
      </c>
      <c r="N41" s="54"/>
      <c r="O41" s="78">
        <f t="shared" si="0"/>
        <v>0</v>
      </c>
    </row>
    <row r="42" spans="1:15" ht="39" customHeight="1">
      <c r="A42" s="250"/>
      <c r="B42" s="233"/>
      <c r="C42" s="48" t="s">
        <v>138</v>
      </c>
      <c r="D42" s="165">
        <f>Перечень!K35</f>
        <v>0</v>
      </c>
      <c r="E42" s="19" t="s">
        <v>117</v>
      </c>
      <c r="F42" s="167">
        <f>Перечень!M35</f>
        <v>0</v>
      </c>
      <c r="G42" s="20"/>
      <c r="H42" s="78">
        <f t="shared" si="1"/>
        <v>0</v>
      </c>
      <c r="I42" s="48" t="s">
        <v>138</v>
      </c>
      <c r="J42" s="169">
        <f>Перечень!O35</f>
        <v>0</v>
      </c>
      <c r="K42" s="94"/>
      <c r="L42" s="163">
        <f t="shared" si="2"/>
        <v>0</v>
      </c>
      <c r="M42" s="173">
        <f>Перечень!P35</f>
        <v>0</v>
      </c>
      <c r="N42" s="54"/>
      <c r="O42" s="78">
        <f t="shared" si="0"/>
        <v>0</v>
      </c>
    </row>
    <row r="43" spans="1:15" ht="22.5">
      <c r="A43" s="249" t="s">
        <v>262</v>
      </c>
      <c r="B43" s="232" t="s">
        <v>275</v>
      </c>
      <c r="C43" s="48" t="s">
        <v>138</v>
      </c>
      <c r="D43" s="165">
        <f>Перечень!K36</f>
        <v>0</v>
      </c>
      <c r="E43" s="19" t="s">
        <v>31</v>
      </c>
      <c r="F43" s="167">
        <f>Перечень!M36</f>
        <v>0</v>
      </c>
      <c r="G43" s="20"/>
      <c r="H43" s="78">
        <f t="shared" si="1"/>
        <v>0</v>
      </c>
      <c r="I43" s="48" t="s">
        <v>138</v>
      </c>
      <c r="J43" s="169">
        <f>Перечень!O36</f>
        <v>0</v>
      </c>
      <c r="K43" s="94"/>
      <c r="L43" s="163">
        <f t="shared" si="2"/>
        <v>0</v>
      </c>
      <c r="M43" s="173">
        <f>Перечень!P36</f>
        <v>0</v>
      </c>
      <c r="N43" s="54"/>
      <c r="O43" s="78">
        <f t="shared" si="0"/>
        <v>0</v>
      </c>
    </row>
    <row r="44" spans="1:15" ht="16.5" customHeight="1">
      <c r="A44" s="250"/>
      <c r="B44" s="233"/>
      <c r="C44" s="48" t="s">
        <v>138</v>
      </c>
      <c r="D44" s="165">
        <f>Перечень!K37</f>
        <v>0</v>
      </c>
      <c r="E44" s="19" t="s">
        <v>117</v>
      </c>
      <c r="F44" s="167">
        <f>Перечень!M37</f>
        <v>0</v>
      </c>
      <c r="G44" s="20"/>
      <c r="H44" s="78">
        <f t="shared" si="1"/>
        <v>0</v>
      </c>
      <c r="I44" s="48" t="s">
        <v>138</v>
      </c>
      <c r="J44" s="169">
        <f>Перечень!O37</f>
        <v>0</v>
      </c>
      <c r="K44" s="94"/>
      <c r="L44" s="163">
        <f t="shared" si="2"/>
        <v>0</v>
      </c>
      <c r="M44" s="173">
        <f>Перечень!P37</f>
        <v>0</v>
      </c>
      <c r="N44" s="54"/>
      <c r="O44" s="78">
        <f t="shared" si="0"/>
        <v>0</v>
      </c>
    </row>
    <row r="45" spans="1:15" ht="14.25" customHeight="1">
      <c r="A45" s="249" t="s">
        <v>263</v>
      </c>
      <c r="B45" s="232" t="s">
        <v>284</v>
      </c>
      <c r="C45" s="48" t="s">
        <v>138</v>
      </c>
      <c r="D45" s="165">
        <f>Перечень!K38</f>
        <v>0</v>
      </c>
      <c r="E45" s="19" t="s">
        <v>31</v>
      </c>
      <c r="F45" s="167">
        <f>Перечень!M38</f>
        <v>0</v>
      </c>
      <c r="G45" s="20"/>
      <c r="H45" s="78">
        <f t="shared" si="1"/>
        <v>0</v>
      </c>
      <c r="I45" s="48" t="s">
        <v>138</v>
      </c>
      <c r="J45" s="169">
        <f>Перечень!O38</f>
        <v>0</v>
      </c>
      <c r="K45" s="94"/>
      <c r="L45" s="163">
        <f t="shared" si="2"/>
        <v>0</v>
      </c>
      <c r="M45" s="173">
        <f>Перечень!P38</f>
        <v>0</v>
      </c>
      <c r="N45" s="54"/>
      <c r="O45" s="78">
        <f t="shared" si="0"/>
        <v>0</v>
      </c>
    </row>
    <row r="46" spans="1:15" ht="15.75" customHeight="1">
      <c r="A46" s="250"/>
      <c r="B46" s="233"/>
      <c r="C46" s="48" t="s">
        <v>138</v>
      </c>
      <c r="D46" s="165">
        <f>Перечень!K39</f>
        <v>0</v>
      </c>
      <c r="E46" s="19" t="s">
        <v>117</v>
      </c>
      <c r="F46" s="167">
        <f>Перечень!M39</f>
        <v>0</v>
      </c>
      <c r="G46" s="20"/>
      <c r="H46" s="78">
        <f t="shared" si="1"/>
        <v>0</v>
      </c>
      <c r="I46" s="48" t="s">
        <v>138</v>
      </c>
      <c r="J46" s="169">
        <f>Перечень!O39</f>
        <v>0</v>
      </c>
      <c r="K46" s="94"/>
      <c r="L46" s="163">
        <f t="shared" si="2"/>
        <v>0</v>
      </c>
      <c r="M46" s="173">
        <f>Перечень!P39</f>
        <v>0</v>
      </c>
      <c r="N46" s="54"/>
      <c r="O46" s="78">
        <f t="shared" si="0"/>
        <v>0</v>
      </c>
    </row>
    <row r="47" spans="1:15" ht="15" customHeight="1">
      <c r="A47" s="249" t="s">
        <v>264</v>
      </c>
      <c r="B47" s="232" t="s">
        <v>276</v>
      </c>
      <c r="C47" s="48" t="s">
        <v>138</v>
      </c>
      <c r="D47" s="165">
        <f>Перечень!K40</f>
        <v>0</v>
      </c>
      <c r="E47" s="19" t="s">
        <v>31</v>
      </c>
      <c r="F47" s="167">
        <f>Перечень!M40</f>
        <v>0</v>
      </c>
      <c r="G47" s="20"/>
      <c r="H47" s="78">
        <f t="shared" si="1"/>
        <v>0</v>
      </c>
      <c r="I47" s="48" t="s">
        <v>138</v>
      </c>
      <c r="J47" s="169">
        <f>Перечень!O40</f>
        <v>0</v>
      </c>
      <c r="K47" s="94"/>
      <c r="L47" s="163">
        <f t="shared" si="2"/>
        <v>0</v>
      </c>
      <c r="M47" s="173">
        <f>Перечень!P40</f>
        <v>0</v>
      </c>
      <c r="N47" s="54"/>
      <c r="O47" s="78">
        <f t="shared" si="0"/>
        <v>0</v>
      </c>
    </row>
    <row r="48" spans="1:15" ht="12.75" customHeight="1">
      <c r="A48" s="250"/>
      <c r="B48" s="233"/>
      <c r="C48" s="48" t="s">
        <v>138</v>
      </c>
      <c r="D48" s="165">
        <f>Перечень!K41</f>
        <v>0</v>
      </c>
      <c r="E48" s="19" t="s">
        <v>117</v>
      </c>
      <c r="F48" s="167">
        <f>Перечень!M41</f>
        <v>0</v>
      </c>
      <c r="G48" s="20"/>
      <c r="H48" s="78">
        <f t="shared" si="1"/>
        <v>0</v>
      </c>
      <c r="I48" s="48" t="s">
        <v>138</v>
      </c>
      <c r="J48" s="169">
        <f>Перечень!O41</f>
        <v>0</v>
      </c>
      <c r="K48" s="94"/>
      <c r="L48" s="163">
        <f t="shared" si="2"/>
        <v>0</v>
      </c>
      <c r="M48" s="173">
        <f>Перечень!P41</f>
        <v>0</v>
      </c>
      <c r="N48" s="54"/>
      <c r="O48" s="78">
        <f t="shared" si="0"/>
        <v>0</v>
      </c>
    </row>
    <row r="49" spans="1:15" ht="22.5">
      <c r="A49" s="249" t="s">
        <v>265</v>
      </c>
      <c r="B49" s="232" t="s">
        <v>257</v>
      </c>
      <c r="C49" s="48" t="s">
        <v>138</v>
      </c>
      <c r="D49" s="165">
        <f>Перечень!K42</f>
        <v>0</v>
      </c>
      <c r="E49" s="19" t="s">
        <v>31</v>
      </c>
      <c r="F49" s="167">
        <f>Перечень!M42</f>
        <v>0</v>
      </c>
      <c r="G49" s="20"/>
      <c r="H49" s="78">
        <f t="shared" si="1"/>
        <v>0</v>
      </c>
      <c r="I49" s="48" t="s">
        <v>138</v>
      </c>
      <c r="J49" s="169">
        <f>Перечень!O42</f>
        <v>0</v>
      </c>
      <c r="K49" s="94"/>
      <c r="L49" s="163">
        <f t="shared" si="2"/>
        <v>0</v>
      </c>
      <c r="M49" s="173">
        <f>Перечень!P42</f>
        <v>0</v>
      </c>
      <c r="N49" s="54"/>
      <c r="O49" s="78">
        <f t="shared" si="0"/>
        <v>0</v>
      </c>
    </row>
    <row r="50" spans="1:15" ht="15" customHeight="1">
      <c r="A50" s="250"/>
      <c r="B50" s="233"/>
      <c r="C50" s="48" t="s">
        <v>138</v>
      </c>
      <c r="D50" s="165">
        <f>Перечень!K43</f>
        <v>0</v>
      </c>
      <c r="E50" s="19" t="s">
        <v>117</v>
      </c>
      <c r="F50" s="167">
        <f>Перечень!M43</f>
        <v>0</v>
      </c>
      <c r="G50" s="20"/>
      <c r="H50" s="78">
        <f t="shared" si="1"/>
        <v>0</v>
      </c>
      <c r="I50" s="48" t="s">
        <v>138</v>
      </c>
      <c r="J50" s="169">
        <f>Перечень!O43</f>
        <v>0</v>
      </c>
      <c r="K50" s="94"/>
      <c r="L50" s="163">
        <f t="shared" si="2"/>
        <v>0</v>
      </c>
      <c r="M50" s="173">
        <f>Перечень!P43</f>
        <v>0</v>
      </c>
      <c r="N50" s="54"/>
      <c r="O50" s="78">
        <f t="shared" si="0"/>
        <v>0</v>
      </c>
    </row>
    <row r="51" spans="1:15" ht="13.5" customHeight="1">
      <c r="A51" s="249" t="s">
        <v>266</v>
      </c>
      <c r="B51" s="232" t="s">
        <v>259</v>
      </c>
      <c r="C51" s="48" t="s">
        <v>138</v>
      </c>
      <c r="D51" s="165">
        <f>Перечень!K44</f>
        <v>0</v>
      </c>
      <c r="E51" s="19" t="s">
        <v>31</v>
      </c>
      <c r="F51" s="167">
        <f>Перечень!M44</f>
        <v>0</v>
      </c>
      <c r="G51" s="20"/>
      <c r="H51" s="78">
        <f t="shared" si="1"/>
        <v>0</v>
      </c>
      <c r="I51" s="48" t="s">
        <v>138</v>
      </c>
      <c r="J51" s="169">
        <f>Перечень!O44</f>
        <v>0</v>
      </c>
      <c r="K51" s="94"/>
      <c r="L51" s="163">
        <f t="shared" si="2"/>
        <v>0</v>
      </c>
      <c r="M51" s="173">
        <f>Перечень!P44</f>
        <v>0</v>
      </c>
      <c r="N51" s="54"/>
      <c r="O51" s="78">
        <f t="shared" si="0"/>
        <v>0</v>
      </c>
    </row>
    <row r="52" spans="1:15" ht="16.5" customHeight="1">
      <c r="A52" s="250"/>
      <c r="B52" s="233"/>
      <c r="C52" s="48" t="s">
        <v>138</v>
      </c>
      <c r="D52" s="165">
        <f>Перечень!K45</f>
        <v>0</v>
      </c>
      <c r="E52" s="19" t="s">
        <v>117</v>
      </c>
      <c r="F52" s="167">
        <f>Перечень!M45</f>
        <v>0</v>
      </c>
      <c r="G52" s="20"/>
      <c r="H52" s="78">
        <f t="shared" si="1"/>
        <v>0</v>
      </c>
      <c r="I52" s="48" t="s">
        <v>138</v>
      </c>
      <c r="J52" s="169">
        <f>Перечень!O45</f>
        <v>0</v>
      </c>
      <c r="K52" s="94"/>
      <c r="L52" s="163">
        <f t="shared" si="2"/>
        <v>0</v>
      </c>
      <c r="M52" s="173">
        <f>Перечень!P45</f>
        <v>0</v>
      </c>
      <c r="N52" s="54"/>
      <c r="O52" s="78">
        <f t="shared" si="0"/>
        <v>0</v>
      </c>
    </row>
    <row r="53" spans="1:15" ht="22.5">
      <c r="A53" s="249" t="s">
        <v>277</v>
      </c>
      <c r="B53" s="232" t="s">
        <v>258</v>
      </c>
      <c r="C53" s="48" t="s">
        <v>138</v>
      </c>
      <c r="D53" s="165">
        <f>Перечень!K46</f>
        <v>0</v>
      </c>
      <c r="E53" s="19" t="s">
        <v>31</v>
      </c>
      <c r="F53" s="167">
        <f>Перечень!M46</f>
        <v>0</v>
      </c>
      <c r="G53" s="20"/>
      <c r="H53" s="78">
        <f t="shared" si="1"/>
        <v>0</v>
      </c>
      <c r="I53" s="48" t="s">
        <v>138</v>
      </c>
      <c r="J53" s="169">
        <f>Перечень!O46</f>
        <v>0</v>
      </c>
      <c r="K53" s="94"/>
      <c r="L53" s="163">
        <f t="shared" si="2"/>
        <v>0</v>
      </c>
      <c r="M53" s="173">
        <f>Перечень!P46</f>
        <v>0</v>
      </c>
      <c r="N53" s="54"/>
      <c r="O53" s="78">
        <f t="shared" si="0"/>
        <v>0</v>
      </c>
    </row>
    <row r="54" spans="1:15" ht="15.75" customHeight="1">
      <c r="A54" s="250"/>
      <c r="B54" s="233"/>
      <c r="C54" s="48" t="s">
        <v>138</v>
      </c>
      <c r="D54" s="165">
        <f>Перечень!K47</f>
        <v>0</v>
      </c>
      <c r="E54" s="19" t="s">
        <v>117</v>
      </c>
      <c r="F54" s="167">
        <f>Перечень!M47</f>
        <v>0</v>
      </c>
      <c r="G54" s="20"/>
      <c r="H54" s="78">
        <f t="shared" si="1"/>
        <v>0</v>
      </c>
      <c r="I54" s="48" t="s">
        <v>138</v>
      </c>
      <c r="J54" s="169">
        <f>Перечень!O47</f>
        <v>0</v>
      </c>
      <c r="K54" s="94"/>
      <c r="L54" s="163">
        <f t="shared" si="2"/>
        <v>0</v>
      </c>
      <c r="M54" s="173">
        <f>Перечень!P47</f>
        <v>0</v>
      </c>
      <c r="N54" s="54"/>
      <c r="O54" s="78">
        <f t="shared" si="0"/>
        <v>0</v>
      </c>
    </row>
    <row r="55" spans="1:15" ht="12" customHeight="1">
      <c r="A55" s="249" t="s">
        <v>278</v>
      </c>
      <c r="B55" s="232" t="s">
        <v>280</v>
      </c>
      <c r="C55" s="48" t="s">
        <v>138</v>
      </c>
      <c r="D55" s="165">
        <f>Перечень!K48</f>
        <v>0</v>
      </c>
      <c r="E55" s="19" t="s">
        <v>31</v>
      </c>
      <c r="F55" s="167">
        <f>Перечень!M48</f>
        <v>0</v>
      </c>
      <c r="G55" s="20"/>
      <c r="H55" s="78">
        <f t="shared" si="1"/>
        <v>0</v>
      </c>
      <c r="I55" s="48" t="s">
        <v>138</v>
      </c>
      <c r="J55" s="169">
        <f>Перечень!O48</f>
        <v>0</v>
      </c>
      <c r="K55" s="94"/>
      <c r="L55" s="163">
        <f t="shared" si="2"/>
        <v>0</v>
      </c>
      <c r="M55" s="173">
        <f>Перечень!P48</f>
        <v>0</v>
      </c>
      <c r="N55" s="54"/>
      <c r="O55" s="78">
        <f t="shared" si="0"/>
        <v>0</v>
      </c>
    </row>
    <row r="56" spans="1:15" ht="13.5" customHeight="1">
      <c r="A56" s="250"/>
      <c r="B56" s="233"/>
      <c r="C56" s="48" t="s">
        <v>138</v>
      </c>
      <c r="D56" s="165">
        <f>Перечень!K49</f>
        <v>0</v>
      </c>
      <c r="E56" s="19" t="s">
        <v>117</v>
      </c>
      <c r="F56" s="167">
        <f>Перечень!M49</f>
        <v>0</v>
      </c>
      <c r="G56" s="20"/>
      <c r="H56" s="78">
        <f t="shared" si="1"/>
        <v>0</v>
      </c>
      <c r="I56" s="48" t="s">
        <v>138</v>
      </c>
      <c r="J56" s="169">
        <f>Перечень!O49</f>
        <v>0</v>
      </c>
      <c r="K56" s="94"/>
      <c r="L56" s="163">
        <f t="shared" si="2"/>
        <v>0</v>
      </c>
      <c r="M56" s="173">
        <f>Перечень!P49</f>
        <v>0</v>
      </c>
      <c r="N56" s="54"/>
      <c r="O56" s="78">
        <f t="shared" si="0"/>
        <v>0</v>
      </c>
    </row>
    <row r="57" spans="1:15" ht="15" customHeight="1">
      <c r="A57" s="249" t="s">
        <v>279</v>
      </c>
      <c r="B57" s="232" t="s">
        <v>281</v>
      </c>
      <c r="C57" s="48" t="s">
        <v>138</v>
      </c>
      <c r="D57" s="165">
        <f>Перечень!K50</f>
        <v>0</v>
      </c>
      <c r="E57" s="19" t="s">
        <v>31</v>
      </c>
      <c r="F57" s="167">
        <f>Перечень!M50</f>
        <v>0</v>
      </c>
      <c r="G57" s="20"/>
      <c r="H57" s="78">
        <f t="shared" si="1"/>
        <v>0</v>
      </c>
      <c r="I57" s="48" t="s">
        <v>138</v>
      </c>
      <c r="J57" s="169">
        <f>Перечень!O50</f>
        <v>0</v>
      </c>
      <c r="K57" s="94"/>
      <c r="L57" s="163">
        <f t="shared" si="2"/>
        <v>0</v>
      </c>
      <c r="M57" s="173">
        <f>Перечень!P50</f>
        <v>0</v>
      </c>
      <c r="N57" s="54"/>
      <c r="O57" s="78">
        <f t="shared" si="0"/>
        <v>0</v>
      </c>
    </row>
    <row r="58" spans="1:15" ht="15" customHeight="1">
      <c r="A58" s="250"/>
      <c r="B58" s="233"/>
      <c r="C58" s="48" t="s">
        <v>138</v>
      </c>
      <c r="D58" s="165">
        <f>Перечень!K51</f>
        <v>0</v>
      </c>
      <c r="E58" s="19" t="s">
        <v>117</v>
      </c>
      <c r="F58" s="167">
        <f>Перечень!M51</f>
        <v>0</v>
      </c>
      <c r="G58" s="20"/>
      <c r="H58" s="78">
        <f t="shared" si="1"/>
        <v>0</v>
      </c>
      <c r="I58" s="48" t="s">
        <v>138</v>
      </c>
      <c r="J58" s="169">
        <f>Перечень!O51</f>
        <v>0</v>
      </c>
      <c r="K58" s="94"/>
      <c r="L58" s="163">
        <f t="shared" si="2"/>
        <v>0</v>
      </c>
      <c r="M58" s="173">
        <f>Перечень!P51</f>
        <v>0</v>
      </c>
      <c r="N58" s="54"/>
      <c r="O58" s="78">
        <f t="shared" si="0"/>
        <v>0</v>
      </c>
    </row>
    <row r="59" spans="1:15" ht="12.75" customHeight="1">
      <c r="A59" s="249" t="s">
        <v>282</v>
      </c>
      <c r="B59" s="232" t="s">
        <v>285</v>
      </c>
      <c r="C59" s="48" t="s">
        <v>138</v>
      </c>
      <c r="D59" s="165">
        <f>Перечень!K52</f>
        <v>0</v>
      </c>
      <c r="E59" s="19" t="s">
        <v>31</v>
      </c>
      <c r="F59" s="167">
        <f>Перечень!M52</f>
        <v>0</v>
      </c>
      <c r="G59" s="20"/>
      <c r="H59" s="78">
        <f t="shared" si="1"/>
        <v>0</v>
      </c>
      <c r="I59" s="48" t="s">
        <v>138</v>
      </c>
      <c r="J59" s="169">
        <f>Перечень!O52</f>
        <v>0</v>
      </c>
      <c r="K59" s="94"/>
      <c r="L59" s="163">
        <f t="shared" si="2"/>
        <v>0</v>
      </c>
      <c r="M59" s="173">
        <f>Перечень!P52</f>
        <v>0</v>
      </c>
      <c r="N59" s="54"/>
      <c r="O59" s="78">
        <f t="shared" si="0"/>
        <v>0</v>
      </c>
    </row>
    <row r="60" spans="1:15" ht="12.75" customHeight="1">
      <c r="A60" s="250"/>
      <c r="B60" s="233"/>
      <c r="C60" s="48" t="s">
        <v>138</v>
      </c>
      <c r="D60" s="165">
        <f>Перечень!K53</f>
        <v>0</v>
      </c>
      <c r="E60" s="19" t="s">
        <v>117</v>
      </c>
      <c r="F60" s="167">
        <f>Перечень!M53</f>
        <v>0</v>
      </c>
      <c r="G60" s="20"/>
      <c r="H60" s="78">
        <f t="shared" si="1"/>
        <v>0</v>
      </c>
      <c r="I60" s="48" t="s">
        <v>138</v>
      </c>
      <c r="J60" s="169">
        <f>Перечень!O53</f>
        <v>0</v>
      </c>
      <c r="K60" s="94"/>
      <c r="L60" s="163">
        <f t="shared" si="2"/>
        <v>0</v>
      </c>
      <c r="M60" s="173">
        <f>Перечень!P53</f>
        <v>0</v>
      </c>
      <c r="N60" s="54"/>
      <c r="O60" s="78">
        <f t="shared" si="0"/>
        <v>0</v>
      </c>
    </row>
    <row r="61" spans="1:15" ht="12.75" customHeight="1">
      <c r="A61" s="249" t="s">
        <v>283</v>
      </c>
      <c r="B61" s="232" t="s">
        <v>183</v>
      </c>
      <c r="C61" s="48"/>
      <c r="D61" s="165">
        <f>Перечень!K54</f>
        <v>0</v>
      </c>
      <c r="E61" s="19" t="s">
        <v>31</v>
      </c>
      <c r="F61" s="167">
        <f>Перечень!M54</f>
        <v>0</v>
      </c>
      <c r="G61" s="20"/>
      <c r="H61" s="78">
        <f t="shared" si="1"/>
        <v>0</v>
      </c>
      <c r="I61" s="22"/>
      <c r="J61" s="169">
        <f>Перечень!O54</f>
        <v>0</v>
      </c>
      <c r="K61" s="94"/>
      <c r="L61" s="163">
        <f t="shared" si="2"/>
        <v>0</v>
      </c>
      <c r="M61" s="173">
        <f>Перечень!P54</f>
        <v>0</v>
      </c>
      <c r="N61" s="54"/>
      <c r="O61" s="78">
        <f t="shared" si="0"/>
        <v>0</v>
      </c>
    </row>
    <row r="62" spans="1:15" ht="12.75" customHeight="1">
      <c r="A62" s="250"/>
      <c r="B62" s="233"/>
      <c r="C62" s="48"/>
      <c r="D62" s="165">
        <f>Перечень!K55</f>
        <v>0</v>
      </c>
      <c r="E62" s="19" t="s">
        <v>117</v>
      </c>
      <c r="F62" s="167">
        <f>Перечень!M55</f>
        <v>0</v>
      </c>
      <c r="G62" s="20"/>
      <c r="H62" s="78">
        <f t="shared" si="1"/>
        <v>0</v>
      </c>
      <c r="I62" s="22"/>
      <c r="J62" s="169">
        <f>Перечень!O55</f>
        <v>0</v>
      </c>
      <c r="K62" s="94"/>
      <c r="L62" s="163">
        <f t="shared" si="2"/>
        <v>0</v>
      </c>
      <c r="M62" s="173">
        <f>Перечень!P55</f>
        <v>0</v>
      </c>
      <c r="N62" s="54"/>
      <c r="O62" s="78">
        <f t="shared" si="0"/>
        <v>0</v>
      </c>
    </row>
    <row r="63" spans="1:15" ht="12.75" customHeight="1">
      <c r="A63" s="249" t="s">
        <v>296</v>
      </c>
      <c r="B63" s="232" t="s">
        <v>183</v>
      </c>
      <c r="C63" s="48"/>
      <c r="D63" s="165">
        <f>Перечень!K56</f>
        <v>0</v>
      </c>
      <c r="E63" s="19" t="s">
        <v>31</v>
      </c>
      <c r="F63" s="167">
        <f>Перечень!M56</f>
        <v>0</v>
      </c>
      <c r="G63" s="20"/>
      <c r="H63" s="78">
        <f t="shared" si="1"/>
        <v>0</v>
      </c>
      <c r="I63" s="22"/>
      <c r="J63" s="169">
        <f>Перечень!O56</f>
        <v>0</v>
      </c>
      <c r="K63" s="94"/>
      <c r="L63" s="163">
        <f t="shared" si="2"/>
        <v>0</v>
      </c>
      <c r="M63" s="173">
        <f>Перечень!P56</f>
        <v>0</v>
      </c>
      <c r="N63" s="54"/>
      <c r="O63" s="78">
        <f t="shared" si="0"/>
        <v>0</v>
      </c>
    </row>
    <row r="64" spans="1:15" ht="12.75" customHeight="1">
      <c r="A64" s="250"/>
      <c r="B64" s="233"/>
      <c r="C64" s="49"/>
      <c r="D64" s="165">
        <f>Перечень!K57</f>
        <v>0</v>
      </c>
      <c r="E64" s="19" t="s">
        <v>117</v>
      </c>
      <c r="F64" s="167">
        <f>Перечень!M57</f>
        <v>0</v>
      </c>
      <c r="G64" s="20"/>
      <c r="H64" s="78">
        <f t="shared" si="1"/>
        <v>0</v>
      </c>
      <c r="I64" s="22"/>
      <c r="J64" s="169">
        <f>Перечень!O57</f>
        <v>0</v>
      </c>
      <c r="K64" s="94"/>
      <c r="L64" s="163">
        <f t="shared" si="2"/>
        <v>0</v>
      </c>
      <c r="M64" s="173">
        <f>Перечень!P57</f>
        <v>0</v>
      </c>
      <c r="N64" s="54"/>
      <c r="O64" s="78">
        <f t="shared" si="0"/>
        <v>0</v>
      </c>
    </row>
    <row r="65" spans="1:15" ht="12.75" customHeight="1">
      <c r="A65" s="237" t="s">
        <v>130</v>
      </c>
      <c r="B65" s="238"/>
      <c r="C65" s="63"/>
      <c r="D65" s="64"/>
      <c r="E65" s="65" t="s">
        <v>31</v>
      </c>
      <c r="F65" s="66">
        <f>F19+F21+F23+F25+F27+F29+F31+F33+F35+F37+F39+F41+F43+F45+F47+F49+F51+F53+F55+F57+F59+F61+F63</f>
        <v>0</v>
      </c>
      <c r="G65" s="66">
        <f>G19+G21+G23+G25+G27+G29+G31+G33+G35+G37+G39+G41+G43+G45+G47+G49+G51+G53+G55+G57+G59+G61+G63</f>
        <v>0</v>
      </c>
      <c r="H65" s="66">
        <f t="shared" si="1"/>
        <v>0</v>
      </c>
      <c r="I65" s="67" t="s">
        <v>29</v>
      </c>
      <c r="J65" s="95" t="s">
        <v>29</v>
      </c>
      <c r="K65" s="95" t="s">
        <v>29</v>
      </c>
      <c r="L65" s="95" t="s">
        <v>29</v>
      </c>
      <c r="M65" s="66">
        <f>M19+M21+M23+M25+M27+M29+M31+M33+M35+M37+M39+M41+M43+M45+M47+M49+M51+M53+M55+M57+M59+M61+M63</f>
        <v>0</v>
      </c>
      <c r="N65" s="66">
        <f>N19+N21+N23+N25+N27+N29+N31+N33+N35+N37+N39+N41+N43+N45+N47+N49+N51+N53+N55+N57+N59+N61+N63</f>
        <v>0</v>
      </c>
      <c r="O65" s="66">
        <f t="shared" si="0"/>
        <v>0</v>
      </c>
    </row>
    <row r="66" spans="1:15" ht="12.75" customHeight="1">
      <c r="A66" s="239"/>
      <c r="B66" s="240"/>
      <c r="C66" s="68"/>
      <c r="D66" s="64"/>
      <c r="E66" s="65" t="s">
        <v>117</v>
      </c>
      <c r="F66" s="66">
        <f>F20+F22+F24+F26+F28+F30+F32+F34+F36+F38+F40+F42+F44+F46+F48+F50+F52+F54+F56+F58+F60+F62+F64</f>
        <v>0</v>
      </c>
      <c r="G66" s="66">
        <f>G20+G22+G24+G26+G28+G30+G32+G34+G36+G38+G40+G42+G44+G46+G48+G50+G52+G54+G56+G58+G60+G62+G64</f>
        <v>0</v>
      </c>
      <c r="H66" s="66">
        <f t="shared" si="1"/>
        <v>0</v>
      </c>
      <c r="I66" s="69"/>
      <c r="J66" s="96"/>
      <c r="K66" s="96"/>
      <c r="L66" s="96"/>
      <c r="M66" s="66">
        <f>M20+M22+M24+M26+M28+M30+M32+M34+M36+M38+M40+M42+M44+M46+M48+M50+M52+M54+M56+M58+M60+M62+M64</f>
        <v>0</v>
      </c>
      <c r="N66" s="66">
        <f>N20+N22+N24+N26+N28+N30+N32+N34+N36+N38+N40+N42+N44+N46+N48+N50+N52+N54+N56+N58+N60+N62+N64</f>
        <v>0</v>
      </c>
      <c r="O66" s="66">
        <f t="shared" si="0"/>
        <v>0</v>
      </c>
    </row>
    <row r="67" spans="1:15" ht="12.75" customHeight="1">
      <c r="A67" s="241"/>
      <c r="B67" s="242"/>
      <c r="C67" s="68"/>
      <c r="D67" s="70"/>
      <c r="E67" s="71" t="s">
        <v>129</v>
      </c>
      <c r="F67" s="72">
        <f>F65+F66</f>
        <v>0</v>
      </c>
      <c r="G67" s="72">
        <f>G65+G66</f>
        <v>0</v>
      </c>
      <c r="H67" s="72">
        <f t="shared" si="1"/>
        <v>0</v>
      </c>
      <c r="I67" s="69"/>
      <c r="J67" s="96"/>
      <c r="K67" s="96"/>
      <c r="L67" s="96"/>
      <c r="M67" s="72">
        <f>M65+M66</f>
        <v>0</v>
      </c>
      <c r="N67" s="72">
        <f>N65+N66</f>
        <v>0</v>
      </c>
      <c r="O67" s="72">
        <f t="shared" si="0"/>
        <v>0</v>
      </c>
    </row>
    <row r="68" spans="1:15" ht="36">
      <c r="A68" s="62">
        <v>2</v>
      </c>
      <c r="B68" s="62" t="s">
        <v>196</v>
      </c>
      <c r="C68" s="117"/>
      <c r="D68" s="118"/>
      <c r="E68" s="30"/>
      <c r="F68" s="126"/>
      <c r="G68" s="126"/>
      <c r="H68" s="127"/>
      <c r="I68" s="118"/>
      <c r="J68" s="128"/>
      <c r="K68" s="128"/>
      <c r="L68" s="128"/>
      <c r="M68" s="129"/>
      <c r="N68" s="129"/>
      <c r="O68" s="129"/>
    </row>
    <row r="69" spans="1:15" ht="12.75" customHeight="1">
      <c r="A69" s="243" t="s">
        <v>119</v>
      </c>
      <c r="B69" s="232" t="s">
        <v>125</v>
      </c>
      <c r="C69" s="119" t="s">
        <v>140</v>
      </c>
      <c r="D69" s="165">
        <f>Перечень!K62</f>
        <v>0</v>
      </c>
      <c r="E69" s="19" t="s">
        <v>31</v>
      </c>
      <c r="F69" s="167">
        <f>Перечень!M62</f>
        <v>0</v>
      </c>
      <c r="G69" s="103"/>
      <c r="H69" s="78">
        <f t="shared" si="1"/>
        <v>0</v>
      </c>
      <c r="I69" s="130" t="s">
        <v>249</v>
      </c>
      <c r="J69" s="170">
        <f>Перечень!O62</f>
        <v>0</v>
      </c>
      <c r="K69" s="131"/>
      <c r="L69" s="89">
        <f t="shared" si="2"/>
        <v>0</v>
      </c>
      <c r="M69" s="173">
        <f>Перечень!P62</f>
        <v>0</v>
      </c>
      <c r="N69" s="132"/>
      <c r="O69" s="83">
        <f t="shared" si="0"/>
        <v>0</v>
      </c>
    </row>
    <row r="70" spans="1:15" ht="12.75" customHeight="1">
      <c r="A70" s="244"/>
      <c r="B70" s="233"/>
      <c r="C70" s="119" t="s">
        <v>140</v>
      </c>
      <c r="D70" s="165">
        <f>Перечень!K63</f>
        <v>0</v>
      </c>
      <c r="E70" s="19" t="s">
        <v>117</v>
      </c>
      <c r="F70" s="167">
        <f>Перечень!M63</f>
        <v>0</v>
      </c>
      <c r="G70" s="103"/>
      <c r="H70" s="78">
        <f t="shared" si="1"/>
        <v>0</v>
      </c>
      <c r="I70" s="130" t="s">
        <v>249</v>
      </c>
      <c r="J70" s="170">
        <f>Перечень!O63</f>
        <v>0</v>
      </c>
      <c r="K70" s="131"/>
      <c r="L70" s="89">
        <f t="shared" si="2"/>
        <v>0</v>
      </c>
      <c r="M70" s="173">
        <f>Перечень!P63</f>
        <v>0</v>
      </c>
      <c r="N70" s="132"/>
      <c r="O70" s="83">
        <f t="shared" si="0"/>
        <v>0</v>
      </c>
    </row>
    <row r="71" spans="1:15" ht="12.75" customHeight="1">
      <c r="A71" s="243" t="s">
        <v>120</v>
      </c>
      <c r="B71" s="232" t="s">
        <v>177</v>
      </c>
      <c r="C71" s="119" t="s">
        <v>140</v>
      </c>
      <c r="D71" s="165">
        <f>Перечень!K64</f>
        <v>0</v>
      </c>
      <c r="E71" s="19" t="s">
        <v>31</v>
      </c>
      <c r="F71" s="167">
        <f>Перечень!M64</f>
        <v>0</v>
      </c>
      <c r="G71" s="103"/>
      <c r="H71" s="78">
        <f t="shared" si="1"/>
        <v>0</v>
      </c>
      <c r="I71" s="130" t="s">
        <v>249</v>
      </c>
      <c r="J71" s="170">
        <f>Перечень!O64</f>
        <v>0</v>
      </c>
      <c r="K71" s="131"/>
      <c r="L71" s="89">
        <f t="shared" si="2"/>
        <v>0</v>
      </c>
      <c r="M71" s="173">
        <f>Перечень!P64</f>
        <v>0</v>
      </c>
      <c r="N71" s="132"/>
      <c r="O71" s="83">
        <f t="shared" si="0"/>
        <v>0</v>
      </c>
    </row>
    <row r="72" spans="1:15" ht="12.75" customHeight="1">
      <c r="A72" s="244"/>
      <c r="B72" s="233"/>
      <c r="C72" s="119" t="s">
        <v>140</v>
      </c>
      <c r="D72" s="165">
        <f>Перечень!K65</f>
        <v>0</v>
      </c>
      <c r="E72" s="19" t="s">
        <v>117</v>
      </c>
      <c r="F72" s="167">
        <f>Перечень!M65</f>
        <v>0</v>
      </c>
      <c r="G72" s="103"/>
      <c r="H72" s="78">
        <f t="shared" si="1"/>
        <v>0</v>
      </c>
      <c r="I72" s="130" t="s">
        <v>249</v>
      </c>
      <c r="J72" s="170">
        <f>Перечень!O65</f>
        <v>0</v>
      </c>
      <c r="K72" s="131"/>
      <c r="L72" s="89">
        <f t="shared" si="2"/>
        <v>0</v>
      </c>
      <c r="M72" s="173">
        <f>Перечень!P65</f>
        <v>0</v>
      </c>
      <c r="N72" s="132"/>
      <c r="O72" s="83">
        <f t="shared" si="0"/>
        <v>0</v>
      </c>
    </row>
    <row r="73" spans="1:15" ht="12.75" customHeight="1">
      <c r="A73" s="243" t="s">
        <v>121</v>
      </c>
      <c r="B73" s="232" t="s">
        <v>305</v>
      </c>
      <c r="C73" s="119" t="s">
        <v>140</v>
      </c>
      <c r="D73" s="165">
        <f>Перечень!K66</f>
        <v>0</v>
      </c>
      <c r="E73" s="19" t="s">
        <v>31</v>
      </c>
      <c r="F73" s="167">
        <f>Перечень!M66</f>
        <v>0</v>
      </c>
      <c r="G73" s="103"/>
      <c r="H73" s="78">
        <f t="shared" si="1"/>
        <v>0</v>
      </c>
      <c r="I73" s="119" t="s">
        <v>19</v>
      </c>
      <c r="J73" s="168">
        <f>Перечень!O66</f>
        <v>0</v>
      </c>
      <c r="K73" s="133"/>
      <c r="L73" s="91">
        <f t="shared" si="2"/>
        <v>0</v>
      </c>
      <c r="M73" s="173">
        <f>Перечень!P66</f>
        <v>0</v>
      </c>
      <c r="N73" s="132"/>
      <c r="O73" s="83">
        <f t="shared" si="0"/>
        <v>0</v>
      </c>
    </row>
    <row r="74" spans="1:15" ht="12.75" customHeight="1">
      <c r="A74" s="244"/>
      <c r="B74" s="233"/>
      <c r="C74" s="119" t="s">
        <v>140</v>
      </c>
      <c r="D74" s="165">
        <f>Перечень!K67</f>
        <v>0</v>
      </c>
      <c r="E74" s="19" t="s">
        <v>117</v>
      </c>
      <c r="F74" s="167">
        <f>Перечень!M67</f>
        <v>0</v>
      </c>
      <c r="G74" s="103"/>
      <c r="H74" s="78">
        <f t="shared" si="1"/>
        <v>0</v>
      </c>
      <c r="I74" s="119" t="s">
        <v>19</v>
      </c>
      <c r="J74" s="168">
        <f>Перечень!O67</f>
        <v>0</v>
      </c>
      <c r="K74" s="133"/>
      <c r="L74" s="91">
        <f t="shared" si="2"/>
        <v>0</v>
      </c>
      <c r="M74" s="173">
        <f>Перечень!P67</f>
        <v>0</v>
      </c>
      <c r="N74" s="132"/>
      <c r="O74" s="83">
        <f t="shared" si="0"/>
        <v>0</v>
      </c>
    </row>
    <row r="75" spans="1:15" ht="12.75" customHeight="1">
      <c r="A75" s="243" t="s">
        <v>122</v>
      </c>
      <c r="B75" s="232" t="s">
        <v>127</v>
      </c>
      <c r="C75" s="119" t="s">
        <v>140</v>
      </c>
      <c r="D75" s="165">
        <f>Перечень!K68</f>
        <v>0</v>
      </c>
      <c r="E75" s="19" t="s">
        <v>31</v>
      </c>
      <c r="F75" s="167">
        <f>Перечень!M68</f>
        <v>0</v>
      </c>
      <c r="G75" s="103"/>
      <c r="H75" s="78">
        <f t="shared" si="1"/>
        <v>0</v>
      </c>
      <c r="I75" s="119" t="s">
        <v>19</v>
      </c>
      <c r="J75" s="168">
        <f>Перечень!O68</f>
        <v>0</v>
      </c>
      <c r="K75" s="133"/>
      <c r="L75" s="91">
        <f t="shared" si="2"/>
        <v>0</v>
      </c>
      <c r="M75" s="173">
        <f>Перечень!P68</f>
        <v>0</v>
      </c>
      <c r="N75" s="132"/>
      <c r="O75" s="83">
        <f t="shared" si="0"/>
        <v>0</v>
      </c>
    </row>
    <row r="76" spans="1:15" ht="12.75" customHeight="1">
      <c r="A76" s="244"/>
      <c r="B76" s="233"/>
      <c r="C76" s="119" t="s">
        <v>140</v>
      </c>
      <c r="D76" s="165">
        <f>Перечень!K69</f>
        <v>0</v>
      </c>
      <c r="E76" s="19" t="s">
        <v>117</v>
      </c>
      <c r="F76" s="167">
        <f>Перечень!M69</f>
        <v>0</v>
      </c>
      <c r="G76" s="103"/>
      <c r="H76" s="78">
        <f t="shared" si="1"/>
        <v>0</v>
      </c>
      <c r="I76" s="119" t="s">
        <v>19</v>
      </c>
      <c r="J76" s="168">
        <f>Перечень!O69</f>
        <v>0</v>
      </c>
      <c r="K76" s="133"/>
      <c r="L76" s="91">
        <f t="shared" si="2"/>
        <v>0</v>
      </c>
      <c r="M76" s="173">
        <f>Перечень!P69</f>
        <v>0</v>
      </c>
      <c r="N76" s="132"/>
      <c r="O76" s="83">
        <f t="shared" si="0"/>
        <v>0</v>
      </c>
    </row>
    <row r="77" spans="1:15" ht="12.75" customHeight="1">
      <c r="A77" s="243" t="s">
        <v>123</v>
      </c>
      <c r="B77" s="232" t="s">
        <v>194</v>
      </c>
      <c r="C77" s="119" t="s">
        <v>140</v>
      </c>
      <c r="D77" s="165">
        <f>Перечень!K70</f>
        <v>0</v>
      </c>
      <c r="E77" s="19" t="s">
        <v>31</v>
      </c>
      <c r="F77" s="167">
        <f>Перечень!M70</f>
        <v>0</v>
      </c>
      <c r="G77" s="103"/>
      <c r="H77" s="78">
        <f t="shared" si="1"/>
        <v>0</v>
      </c>
      <c r="I77" s="134" t="s">
        <v>250</v>
      </c>
      <c r="J77" s="168">
        <f>Перечень!O70</f>
        <v>0</v>
      </c>
      <c r="K77" s="133"/>
      <c r="L77" s="91">
        <f t="shared" si="2"/>
        <v>0</v>
      </c>
      <c r="M77" s="173">
        <f>Перечень!P70</f>
        <v>0</v>
      </c>
      <c r="N77" s="132"/>
      <c r="O77" s="83">
        <f t="shared" si="0"/>
        <v>0</v>
      </c>
    </row>
    <row r="78" spans="1:15" ht="12.75" customHeight="1">
      <c r="A78" s="244"/>
      <c r="B78" s="233"/>
      <c r="C78" s="119" t="s">
        <v>140</v>
      </c>
      <c r="D78" s="165">
        <f>Перечень!K71</f>
        <v>0</v>
      </c>
      <c r="E78" s="19" t="s">
        <v>117</v>
      </c>
      <c r="F78" s="167">
        <f>Перечень!M71</f>
        <v>0</v>
      </c>
      <c r="G78" s="103"/>
      <c r="H78" s="78">
        <f t="shared" si="1"/>
        <v>0</v>
      </c>
      <c r="I78" s="134" t="s">
        <v>250</v>
      </c>
      <c r="J78" s="168">
        <f>Перечень!O71</f>
        <v>0</v>
      </c>
      <c r="K78" s="133"/>
      <c r="L78" s="91">
        <f t="shared" si="2"/>
        <v>0</v>
      </c>
      <c r="M78" s="173">
        <f>Перечень!P71</f>
        <v>0</v>
      </c>
      <c r="N78" s="132"/>
      <c r="O78" s="83">
        <f t="shared" si="0"/>
        <v>0</v>
      </c>
    </row>
    <row r="79" spans="1:15" ht="12.75" customHeight="1">
      <c r="A79" s="243" t="s">
        <v>124</v>
      </c>
      <c r="B79" s="232" t="s">
        <v>128</v>
      </c>
      <c r="C79" s="119" t="s">
        <v>140</v>
      </c>
      <c r="D79" s="165">
        <f>Перечень!K72</f>
        <v>0</v>
      </c>
      <c r="E79" s="19" t="s">
        <v>31</v>
      </c>
      <c r="F79" s="167">
        <f>Перечень!M72</f>
        <v>0</v>
      </c>
      <c r="G79" s="103"/>
      <c r="H79" s="78">
        <f t="shared" si="1"/>
        <v>0</v>
      </c>
      <c r="I79" s="130" t="s">
        <v>249</v>
      </c>
      <c r="J79" s="168">
        <f>Перечень!O72</f>
        <v>0</v>
      </c>
      <c r="K79" s="133"/>
      <c r="L79" s="91">
        <f t="shared" si="2"/>
        <v>0</v>
      </c>
      <c r="M79" s="173">
        <f>Перечень!P72</f>
        <v>0</v>
      </c>
      <c r="N79" s="132"/>
      <c r="O79" s="83">
        <f t="shared" si="0"/>
        <v>0</v>
      </c>
    </row>
    <row r="80" spans="1:15" ht="12.75" customHeight="1">
      <c r="A80" s="244"/>
      <c r="B80" s="233"/>
      <c r="C80" s="119" t="s">
        <v>140</v>
      </c>
      <c r="D80" s="165">
        <f>Перечень!K73</f>
        <v>0</v>
      </c>
      <c r="E80" s="19" t="s">
        <v>117</v>
      </c>
      <c r="F80" s="167">
        <f>Перечень!M73</f>
        <v>0</v>
      </c>
      <c r="G80" s="103"/>
      <c r="H80" s="78">
        <f t="shared" si="1"/>
        <v>0</v>
      </c>
      <c r="I80" s="130" t="s">
        <v>249</v>
      </c>
      <c r="J80" s="168">
        <f>Перечень!O73</f>
        <v>0</v>
      </c>
      <c r="K80" s="133"/>
      <c r="L80" s="91">
        <f t="shared" si="2"/>
        <v>0</v>
      </c>
      <c r="M80" s="173">
        <f>Перечень!P73</f>
        <v>0</v>
      </c>
      <c r="N80" s="132"/>
      <c r="O80" s="83">
        <f t="shared" si="0"/>
        <v>0</v>
      </c>
    </row>
    <row r="81" spans="1:15" ht="12.75" customHeight="1">
      <c r="A81" s="243" t="s">
        <v>119</v>
      </c>
      <c r="B81" s="232" t="s">
        <v>306</v>
      </c>
      <c r="C81" s="119" t="s">
        <v>140</v>
      </c>
      <c r="D81" s="165">
        <f>Перечень!K74</f>
        <v>1</v>
      </c>
      <c r="E81" s="19" t="s">
        <v>31</v>
      </c>
      <c r="F81" s="167">
        <f>Перечень!M74</f>
        <v>40</v>
      </c>
      <c r="G81" s="103"/>
      <c r="H81" s="78">
        <f t="shared" si="1"/>
        <v>-40</v>
      </c>
      <c r="I81" s="130" t="s">
        <v>249</v>
      </c>
      <c r="J81" s="170">
        <f>Перечень!O74</f>
        <v>0.02</v>
      </c>
      <c r="K81" s="131"/>
      <c r="L81" s="89">
        <f t="shared" si="2"/>
        <v>-0.02</v>
      </c>
      <c r="M81" s="173">
        <f>Перечень!P74</f>
        <v>0.6</v>
      </c>
      <c r="N81" s="132"/>
      <c r="O81" s="83">
        <f t="shared" si="0"/>
        <v>-0.6</v>
      </c>
    </row>
    <row r="82" spans="1:15" ht="12.75" customHeight="1">
      <c r="A82" s="244"/>
      <c r="B82" s="233"/>
      <c r="C82" s="119" t="s">
        <v>140</v>
      </c>
      <c r="D82" s="165">
        <f>Перечень!K75</f>
        <v>0</v>
      </c>
      <c r="E82" s="19" t="s">
        <v>117</v>
      </c>
      <c r="F82" s="167">
        <f>Перечень!M75</f>
        <v>0</v>
      </c>
      <c r="G82" s="103"/>
      <c r="H82" s="78">
        <f t="shared" si="1"/>
        <v>0</v>
      </c>
      <c r="I82" s="130" t="s">
        <v>249</v>
      </c>
      <c r="J82" s="170">
        <f>Перечень!O75</f>
        <v>0</v>
      </c>
      <c r="K82" s="131"/>
      <c r="L82" s="89">
        <f t="shared" si="2"/>
        <v>0</v>
      </c>
      <c r="M82" s="173">
        <f>Перечень!P75</f>
        <v>0</v>
      </c>
      <c r="N82" s="132"/>
      <c r="O82" s="83">
        <f t="shared" si="0"/>
        <v>0</v>
      </c>
    </row>
    <row r="83" spans="1:15" ht="12.75" customHeight="1">
      <c r="A83" s="243" t="s">
        <v>120</v>
      </c>
      <c r="B83" s="232" t="s">
        <v>307</v>
      </c>
      <c r="C83" s="119" t="s">
        <v>140</v>
      </c>
      <c r="D83" s="165">
        <f>Перечень!K76</f>
        <v>1</v>
      </c>
      <c r="E83" s="19" t="s">
        <v>31</v>
      </c>
      <c r="F83" s="167">
        <f>Перечень!M76</f>
        <v>0</v>
      </c>
      <c r="G83" s="103"/>
      <c r="H83" s="78">
        <f t="shared" si="1"/>
        <v>0</v>
      </c>
      <c r="I83" s="130" t="s">
        <v>249</v>
      </c>
      <c r="J83" s="170">
        <f>Перечень!O76</f>
        <v>0</v>
      </c>
      <c r="K83" s="131"/>
      <c r="L83" s="89">
        <f t="shared" si="2"/>
        <v>0</v>
      </c>
      <c r="M83" s="173">
        <f>Перечень!P76</f>
        <v>0</v>
      </c>
      <c r="N83" s="132"/>
      <c r="O83" s="83">
        <f aca="true" t="shared" si="3" ref="O83:O146">N83-M83</f>
        <v>0</v>
      </c>
    </row>
    <row r="84" spans="1:15" ht="12.75" customHeight="1">
      <c r="A84" s="244"/>
      <c r="B84" s="233"/>
      <c r="C84" s="119" t="s">
        <v>140</v>
      </c>
      <c r="D84" s="165">
        <f>Перечень!K77</f>
        <v>0</v>
      </c>
      <c r="E84" s="19" t="s">
        <v>117</v>
      </c>
      <c r="F84" s="167">
        <f>Перечень!M77</f>
        <v>0</v>
      </c>
      <c r="G84" s="103"/>
      <c r="H84" s="78">
        <f aca="true" t="shared" si="4" ref="H84:H99">G84-F84</f>
        <v>0</v>
      </c>
      <c r="I84" s="130" t="s">
        <v>249</v>
      </c>
      <c r="J84" s="170">
        <f>Перечень!O77</f>
        <v>0</v>
      </c>
      <c r="K84" s="131"/>
      <c r="L84" s="89">
        <f aca="true" t="shared" si="5" ref="L84:L147">K84-J84</f>
        <v>0</v>
      </c>
      <c r="M84" s="173">
        <f>Перечень!P77</f>
        <v>0</v>
      </c>
      <c r="N84" s="132"/>
      <c r="O84" s="83">
        <f t="shared" si="3"/>
        <v>0</v>
      </c>
    </row>
    <row r="85" spans="1:15" ht="12.75" customHeight="1">
      <c r="A85" s="243" t="s">
        <v>121</v>
      </c>
      <c r="B85" s="232" t="s">
        <v>308</v>
      </c>
      <c r="C85" s="119" t="s">
        <v>140</v>
      </c>
      <c r="D85" s="165">
        <f>Перечень!K78</f>
        <v>1</v>
      </c>
      <c r="E85" s="19" t="s">
        <v>31</v>
      </c>
      <c r="F85" s="167">
        <f>Перечень!M78</f>
        <v>50</v>
      </c>
      <c r="G85" s="103"/>
      <c r="H85" s="78">
        <f t="shared" si="4"/>
        <v>-50</v>
      </c>
      <c r="I85" s="119" t="s">
        <v>19</v>
      </c>
      <c r="J85" s="168">
        <f>Перечень!O78</f>
        <v>1</v>
      </c>
      <c r="K85" s="133"/>
      <c r="L85" s="91">
        <f t="shared" si="5"/>
        <v>-1</v>
      </c>
      <c r="M85" s="173">
        <f>Перечень!P78</f>
        <v>1.5</v>
      </c>
      <c r="N85" s="132"/>
      <c r="O85" s="83">
        <f t="shared" si="3"/>
        <v>-1.5</v>
      </c>
    </row>
    <row r="86" spans="1:15" ht="12.75" customHeight="1">
      <c r="A86" s="244"/>
      <c r="B86" s="233"/>
      <c r="C86" s="119" t="s">
        <v>140</v>
      </c>
      <c r="D86" s="165">
        <f>Перечень!K79</f>
        <v>0</v>
      </c>
      <c r="E86" s="19" t="s">
        <v>117</v>
      </c>
      <c r="F86" s="167">
        <f>Перечень!M79</f>
        <v>0</v>
      </c>
      <c r="G86" s="103"/>
      <c r="H86" s="78">
        <f t="shared" si="4"/>
        <v>0</v>
      </c>
      <c r="I86" s="119" t="s">
        <v>19</v>
      </c>
      <c r="J86" s="168">
        <f>Перечень!O79</f>
        <v>0</v>
      </c>
      <c r="K86" s="133"/>
      <c r="L86" s="91">
        <f t="shared" si="5"/>
        <v>0</v>
      </c>
      <c r="M86" s="173">
        <f>Перечень!P79</f>
        <v>0</v>
      </c>
      <c r="N86" s="132"/>
      <c r="O86" s="83">
        <f t="shared" si="3"/>
        <v>0</v>
      </c>
    </row>
    <row r="87" spans="1:15" ht="12.75" customHeight="1">
      <c r="A87" s="243" t="s">
        <v>122</v>
      </c>
      <c r="B87" s="232" t="s">
        <v>309</v>
      </c>
      <c r="C87" s="119" t="s">
        <v>140</v>
      </c>
      <c r="D87" s="165">
        <f>Перечень!K80</f>
        <v>0</v>
      </c>
      <c r="E87" s="19" t="s">
        <v>31</v>
      </c>
      <c r="F87" s="167">
        <f>Перечень!M80</f>
        <v>0</v>
      </c>
      <c r="G87" s="103"/>
      <c r="H87" s="78">
        <f t="shared" si="4"/>
        <v>0</v>
      </c>
      <c r="I87" s="119" t="s">
        <v>19</v>
      </c>
      <c r="J87" s="168">
        <f>Перечень!O80</f>
        <v>0</v>
      </c>
      <c r="K87" s="133"/>
      <c r="L87" s="91">
        <f t="shared" si="5"/>
        <v>0</v>
      </c>
      <c r="M87" s="173">
        <f>Перечень!P80</f>
        <v>0</v>
      </c>
      <c r="N87" s="132"/>
      <c r="O87" s="83">
        <f t="shared" si="3"/>
        <v>0</v>
      </c>
    </row>
    <row r="88" spans="1:15" ht="12.75" customHeight="1">
      <c r="A88" s="244"/>
      <c r="B88" s="233"/>
      <c r="C88" s="119" t="s">
        <v>140</v>
      </c>
      <c r="D88" s="165">
        <f>Перечень!K81</f>
        <v>0</v>
      </c>
      <c r="E88" s="19" t="s">
        <v>117</v>
      </c>
      <c r="F88" s="167">
        <f>Перечень!M81</f>
        <v>0</v>
      </c>
      <c r="G88" s="103"/>
      <c r="H88" s="78">
        <f t="shared" si="4"/>
        <v>0</v>
      </c>
      <c r="I88" s="119" t="s">
        <v>19</v>
      </c>
      <c r="J88" s="168">
        <f>Перечень!O81</f>
        <v>0</v>
      </c>
      <c r="K88" s="133"/>
      <c r="L88" s="91">
        <f t="shared" si="5"/>
        <v>0</v>
      </c>
      <c r="M88" s="173">
        <f>Перечень!P81</f>
        <v>0</v>
      </c>
      <c r="N88" s="132"/>
      <c r="O88" s="83">
        <f t="shared" si="3"/>
        <v>0</v>
      </c>
    </row>
    <row r="89" spans="1:15" ht="12.75" customHeight="1">
      <c r="A89" s="243" t="s">
        <v>123</v>
      </c>
      <c r="B89" s="232" t="s">
        <v>311</v>
      </c>
      <c r="C89" s="119" t="s">
        <v>140</v>
      </c>
      <c r="D89" s="165">
        <f>Перечень!K82</f>
        <v>0</v>
      </c>
      <c r="E89" s="19" t="s">
        <v>31</v>
      </c>
      <c r="F89" s="167">
        <f>Перечень!M82</f>
        <v>0</v>
      </c>
      <c r="G89" s="103"/>
      <c r="H89" s="78">
        <f t="shared" si="4"/>
        <v>0</v>
      </c>
      <c r="I89" s="134" t="s">
        <v>250</v>
      </c>
      <c r="J89" s="168">
        <f>Перечень!O82</f>
        <v>0</v>
      </c>
      <c r="K89" s="133"/>
      <c r="L89" s="91">
        <f t="shared" si="5"/>
        <v>0</v>
      </c>
      <c r="M89" s="173">
        <f>Перечень!P82</f>
        <v>0</v>
      </c>
      <c r="N89" s="132"/>
      <c r="O89" s="83">
        <f t="shared" si="3"/>
        <v>0</v>
      </c>
    </row>
    <row r="90" spans="1:15" ht="12.75" customHeight="1">
      <c r="A90" s="244"/>
      <c r="B90" s="233"/>
      <c r="C90" s="119" t="s">
        <v>140</v>
      </c>
      <c r="D90" s="165">
        <f>Перечень!K83</f>
        <v>0</v>
      </c>
      <c r="E90" s="19" t="s">
        <v>117</v>
      </c>
      <c r="F90" s="167">
        <f>Перечень!M83</f>
        <v>0</v>
      </c>
      <c r="G90" s="103"/>
      <c r="H90" s="78">
        <f t="shared" si="4"/>
        <v>0</v>
      </c>
      <c r="I90" s="134" t="s">
        <v>250</v>
      </c>
      <c r="J90" s="168">
        <f>Перечень!O83</f>
        <v>0</v>
      </c>
      <c r="K90" s="133"/>
      <c r="L90" s="91">
        <f t="shared" si="5"/>
        <v>0</v>
      </c>
      <c r="M90" s="173">
        <f>Перечень!P83</f>
        <v>0</v>
      </c>
      <c r="N90" s="132"/>
      <c r="O90" s="83">
        <f t="shared" si="3"/>
        <v>0</v>
      </c>
    </row>
    <row r="91" spans="1:15" ht="12.75" customHeight="1">
      <c r="A91" s="243" t="s">
        <v>124</v>
      </c>
      <c r="B91" s="232" t="s">
        <v>310</v>
      </c>
      <c r="C91" s="119" t="s">
        <v>140</v>
      </c>
      <c r="D91" s="165">
        <f>Перечень!K84</f>
        <v>0</v>
      </c>
      <c r="E91" s="19" t="s">
        <v>31</v>
      </c>
      <c r="F91" s="167">
        <f>Перечень!M84</f>
        <v>0</v>
      </c>
      <c r="G91" s="103"/>
      <c r="H91" s="78">
        <f t="shared" si="4"/>
        <v>0</v>
      </c>
      <c r="I91" s="130" t="s">
        <v>249</v>
      </c>
      <c r="J91" s="168">
        <f>Перечень!O84</f>
        <v>0</v>
      </c>
      <c r="K91" s="133"/>
      <c r="L91" s="91">
        <f t="shared" si="5"/>
        <v>0</v>
      </c>
      <c r="M91" s="173">
        <f>Перечень!P84</f>
        <v>0</v>
      </c>
      <c r="N91" s="132"/>
      <c r="O91" s="83">
        <f t="shared" si="3"/>
        <v>0</v>
      </c>
    </row>
    <row r="92" spans="1:15" ht="12.75" customHeight="1">
      <c r="A92" s="244"/>
      <c r="B92" s="233"/>
      <c r="C92" s="119" t="s">
        <v>140</v>
      </c>
      <c r="D92" s="165">
        <f>Перечень!K85</f>
        <v>0</v>
      </c>
      <c r="E92" s="19" t="s">
        <v>117</v>
      </c>
      <c r="F92" s="167">
        <f>Перечень!M85</f>
        <v>0</v>
      </c>
      <c r="G92" s="103"/>
      <c r="H92" s="78">
        <f t="shared" si="4"/>
        <v>0</v>
      </c>
      <c r="I92" s="130" t="s">
        <v>249</v>
      </c>
      <c r="J92" s="168">
        <f>Перечень!O85</f>
        <v>0</v>
      </c>
      <c r="K92" s="133"/>
      <c r="L92" s="91">
        <f t="shared" si="5"/>
        <v>0</v>
      </c>
      <c r="M92" s="173">
        <f>Перечень!P85</f>
        <v>0</v>
      </c>
      <c r="N92" s="132"/>
      <c r="O92" s="83">
        <f t="shared" si="3"/>
        <v>0</v>
      </c>
    </row>
    <row r="93" spans="1:15" ht="12.75" customHeight="1">
      <c r="A93" s="243" t="s">
        <v>132</v>
      </c>
      <c r="B93" s="232" t="s">
        <v>183</v>
      </c>
      <c r="C93" s="119" t="s">
        <v>140</v>
      </c>
      <c r="D93" s="165">
        <f>Перечень!K86</f>
        <v>0</v>
      </c>
      <c r="E93" s="19" t="s">
        <v>31</v>
      </c>
      <c r="F93" s="167">
        <f>Перечень!M86</f>
        <v>0</v>
      </c>
      <c r="G93" s="103"/>
      <c r="H93" s="78">
        <f t="shared" si="4"/>
        <v>0</v>
      </c>
      <c r="I93" s="119"/>
      <c r="J93" s="171">
        <f>Перечень!O86</f>
        <v>0</v>
      </c>
      <c r="K93" s="135"/>
      <c r="L93" s="164">
        <f t="shared" si="5"/>
        <v>0</v>
      </c>
      <c r="M93" s="173">
        <f>Перечень!P86</f>
        <v>0</v>
      </c>
      <c r="N93" s="132"/>
      <c r="O93" s="83">
        <f t="shared" si="3"/>
        <v>0</v>
      </c>
    </row>
    <row r="94" spans="1:15" ht="12.75" customHeight="1">
      <c r="A94" s="244"/>
      <c r="B94" s="233"/>
      <c r="C94" s="119" t="s">
        <v>140</v>
      </c>
      <c r="D94" s="165">
        <f>Перечень!K87</f>
        <v>0</v>
      </c>
      <c r="E94" s="19" t="s">
        <v>117</v>
      </c>
      <c r="F94" s="167">
        <f>Перечень!M87</f>
        <v>0</v>
      </c>
      <c r="G94" s="103"/>
      <c r="H94" s="78">
        <f t="shared" si="4"/>
        <v>0</v>
      </c>
      <c r="I94" s="119"/>
      <c r="J94" s="171">
        <f>Перечень!O87</f>
        <v>0</v>
      </c>
      <c r="K94" s="135"/>
      <c r="L94" s="164">
        <f t="shared" si="5"/>
        <v>0</v>
      </c>
      <c r="M94" s="173">
        <f>Перечень!P87</f>
        <v>0</v>
      </c>
      <c r="N94" s="132"/>
      <c r="O94" s="83">
        <f t="shared" si="3"/>
        <v>0</v>
      </c>
    </row>
    <row r="95" spans="1:15" ht="12.75" customHeight="1">
      <c r="A95" s="243" t="s">
        <v>133</v>
      </c>
      <c r="B95" s="232" t="s">
        <v>183</v>
      </c>
      <c r="C95" s="119" t="s">
        <v>140</v>
      </c>
      <c r="D95" s="165">
        <f>Перечень!K88</f>
        <v>0</v>
      </c>
      <c r="E95" s="19" t="s">
        <v>31</v>
      </c>
      <c r="F95" s="167">
        <f>Перечень!M88</f>
        <v>0</v>
      </c>
      <c r="G95" s="103"/>
      <c r="H95" s="78">
        <f t="shared" si="4"/>
        <v>0</v>
      </c>
      <c r="I95" s="119"/>
      <c r="J95" s="171">
        <f>Перечень!O88</f>
        <v>0</v>
      </c>
      <c r="K95" s="135"/>
      <c r="L95" s="164">
        <f t="shared" si="5"/>
        <v>0</v>
      </c>
      <c r="M95" s="173">
        <f>Перечень!P88</f>
        <v>0</v>
      </c>
      <c r="N95" s="132"/>
      <c r="O95" s="83">
        <f t="shared" si="3"/>
        <v>0</v>
      </c>
    </row>
    <row r="96" spans="1:15" ht="12.75" customHeight="1">
      <c r="A96" s="244"/>
      <c r="B96" s="233"/>
      <c r="C96" s="119" t="s">
        <v>140</v>
      </c>
      <c r="D96" s="165">
        <f>Перечень!K89</f>
        <v>0</v>
      </c>
      <c r="E96" s="19" t="s">
        <v>117</v>
      </c>
      <c r="F96" s="167">
        <f>Перечень!M89</f>
        <v>0</v>
      </c>
      <c r="G96" s="103"/>
      <c r="H96" s="78">
        <f t="shared" si="4"/>
        <v>0</v>
      </c>
      <c r="I96" s="119"/>
      <c r="J96" s="171">
        <f>Перечень!O89</f>
        <v>0</v>
      </c>
      <c r="K96" s="135"/>
      <c r="L96" s="164">
        <f t="shared" si="5"/>
        <v>0</v>
      </c>
      <c r="M96" s="173">
        <f>Перечень!P89</f>
        <v>0</v>
      </c>
      <c r="N96" s="132"/>
      <c r="O96" s="83">
        <f t="shared" si="3"/>
        <v>0</v>
      </c>
    </row>
    <row r="97" spans="1:15" ht="12.75" customHeight="1">
      <c r="A97" s="237" t="s">
        <v>131</v>
      </c>
      <c r="B97" s="238"/>
      <c r="C97" s="63"/>
      <c r="D97" s="73"/>
      <c r="E97" s="65" t="s">
        <v>31</v>
      </c>
      <c r="F97" s="66">
        <f>F69+F71+F73+F75+F77+F79+F81+F83+F85+F87+F89+F91+F93+F95</f>
        <v>90</v>
      </c>
      <c r="G97" s="66">
        <f>G69+G71+G73+G75+G77+G79+G81+G83+G85+G87+G89+G91+G93+G95</f>
        <v>0</v>
      </c>
      <c r="H97" s="66">
        <f t="shared" si="4"/>
        <v>-90</v>
      </c>
      <c r="I97" s="67" t="s">
        <v>29</v>
      </c>
      <c r="J97" s="95" t="s">
        <v>29</v>
      </c>
      <c r="K97" s="95" t="s">
        <v>29</v>
      </c>
      <c r="L97" s="95" t="s">
        <v>29</v>
      </c>
      <c r="M97" s="66">
        <f>M69+M71+M73+M75+M77+M79+M81+M83+M85+M87+M89+M91+M93+M95</f>
        <v>2.1</v>
      </c>
      <c r="N97" s="66">
        <f>N69+N71+N73+N75+N77+N79+N81+N83+N85+N87+N89+N91+N93+N95</f>
        <v>0</v>
      </c>
      <c r="O97" s="66">
        <f t="shared" si="3"/>
        <v>-2.1</v>
      </c>
    </row>
    <row r="98" spans="1:15" ht="12.75" customHeight="1">
      <c r="A98" s="239"/>
      <c r="B98" s="240"/>
      <c r="C98" s="68"/>
      <c r="D98" s="73"/>
      <c r="E98" s="65" t="s">
        <v>117</v>
      </c>
      <c r="F98" s="66">
        <f>F70+F72+F74+F76+F78+F80+F82+F84+F86+F88+F90+F92+F94+F96</f>
        <v>0</v>
      </c>
      <c r="G98" s="66">
        <f>G70+G72+G74+G76+G78+G80+G82+G84+G86+G88+G90+G92+G94+G96</f>
        <v>0</v>
      </c>
      <c r="H98" s="66">
        <f t="shared" si="4"/>
        <v>0</v>
      </c>
      <c r="I98" s="69"/>
      <c r="J98" s="96"/>
      <c r="K98" s="96"/>
      <c r="L98" s="96"/>
      <c r="M98" s="66">
        <f>M70+M72+M74+M76+M78+M80+M82+M84+M86+M88+M90+M92+M94+M96</f>
        <v>0</v>
      </c>
      <c r="N98" s="66">
        <f>N70+N72+N74+N76+N78+N80+N82+N84+N86+N88+N90+N92+N94+N96</f>
        <v>0</v>
      </c>
      <c r="O98" s="66">
        <f t="shared" si="3"/>
        <v>0</v>
      </c>
    </row>
    <row r="99" spans="1:15" ht="12.75" customHeight="1">
      <c r="A99" s="241"/>
      <c r="B99" s="242"/>
      <c r="C99" s="68"/>
      <c r="D99" s="74"/>
      <c r="E99" s="71" t="s">
        <v>129</v>
      </c>
      <c r="F99" s="72">
        <f>F97+F98</f>
        <v>90</v>
      </c>
      <c r="G99" s="72">
        <f>G97+G98</f>
        <v>0</v>
      </c>
      <c r="H99" s="72">
        <f t="shared" si="4"/>
        <v>-90</v>
      </c>
      <c r="I99" s="69"/>
      <c r="J99" s="96"/>
      <c r="K99" s="96"/>
      <c r="L99" s="96"/>
      <c r="M99" s="72">
        <f>M97+M98</f>
        <v>2.1</v>
      </c>
      <c r="N99" s="72">
        <f>N97+N98</f>
        <v>0</v>
      </c>
      <c r="O99" s="72">
        <f t="shared" si="3"/>
        <v>-2.1</v>
      </c>
    </row>
    <row r="100" spans="1:15" ht="36">
      <c r="A100" s="84" t="s">
        <v>135</v>
      </c>
      <c r="B100" s="85" t="s">
        <v>136</v>
      </c>
      <c r="C100" s="117"/>
      <c r="D100" s="118"/>
      <c r="E100" s="36"/>
      <c r="F100" s="104"/>
      <c r="G100" s="104"/>
      <c r="H100" s="127"/>
      <c r="I100" s="118"/>
      <c r="J100" s="128"/>
      <c r="K100" s="128"/>
      <c r="L100" s="128"/>
      <c r="M100" s="129"/>
      <c r="N100" s="129"/>
      <c r="O100" s="129"/>
    </row>
    <row r="101" spans="1:15" ht="12.75">
      <c r="A101" s="243" t="s">
        <v>149</v>
      </c>
      <c r="B101" s="232" t="s">
        <v>125</v>
      </c>
      <c r="C101" s="120"/>
      <c r="D101" s="121"/>
      <c r="E101" s="37"/>
      <c r="F101" s="105"/>
      <c r="G101" s="105"/>
      <c r="H101" s="136"/>
      <c r="I101" s="137"/>
      <c r="J101" s="138"/>
      <c r="K101" s="138"/>
      <c r="L101" s="138"/>
      <c r="M101" s="139"/>
      <c r="N101" s="139"/>
      <c r="O101" s="139"/>
    </row>
    <row r="102" spans="1:15" ht="12.75">
      <c r="A102" s="244"/>
      <c r="B102" s="233"/>
      <c r="C102" s="122"/>
      <c r="D102" s="123"/>
      <c r="E102" s="38"/>
      <c r="F102" s="106"/>
      <c r="G102" s="106"/>
      <c r="H102" s="140"/>
      <c r="I102" s="141"/>
      <c r="J102" s="142"/>
      <c r="K102" s="142"/>
      <c r="L102" s="142"/>
      <c r="M102" s="143"/>
      <c r="N102" s="143"/>
      <c r="O102" s="143"/>
    </row>
    <row r="103" spans="1:15" ht="22.5">
      <c r="A103" s="243" t="s">
        <v>142</v>
      </c>
      <c r="B103" s="232" t="s">
        <v>176</v>
      </c>
      <c r="C103" s="119" t="s">
        <v>140</v>
      </c>
      <c r="D103" s="165">
        <f>Перечень!K96</f>
        <v>5</v>
      </c>
      <c r="E103" s="19" t="s">
        <v>31</v>
      </c>
      <c r="F103" s="167">
        <f>Перечень!M96</f>
        <v>10</v>
      </c>
      <c r="G103" s="103"/>
      <c r="H103" s="83">
        <f aca="true" t="shared" si="6" ref="H103:H119">G103-F103</f>
        <v>-10</v>
      </c>
      <c r="I103" s="130" t="s">
        <v>249</v>
      </c>
      <c r="J103" s="170">
        <f>Перечень!O96</f>
        <v>0.05</v>
      </c>
      <c r="K103" s="131"/>
      <c r="L103" s="89">
        <f t="shared" si="5"/>
        <v>-0.05</v>
      </c>
      <c r="M103" s="173">
        <f>Перечень!P96</f>
        <v>0.6</v>
      </c>
      <c r="N103" s="132"/>
      <c r="O103" s="83">
        <f t="shared" si="3"/>
        <v>-0.6</v>
      </c>
    </row>
    <row r="104" spans="1:15" ht="21.75" customHeight="1">
      <c r="A104" s="244"/>
      <c r="B104" s="233"/>
      <c r="C104" s="119" t="s">
        <v>140</v>
      </c>
      <c r="D104" s="165">
        <f>Перечень!K97</f>
        <v>5</v>
      </c>
      <c r="E104" s="19" t="s">
        <v>117</v>
      </c>
      <c r="F104" s="167">
        <f>Перечень!M97</f>
        <v>10</v>
      </c>
      <c r="G104" s="103"/>
      <c r="H104" s="83">
        <f t="shared" si="6"/>
        <v>-10</v>
      </c>
      <c r="I104" s="130" t="s">
        <v>249</v>
      </c>
      <c r="J104" s="170">
        <f>Перечень!O97</f>
        <v>0.025</v>
      </c>
      <c r="K104" s="131"/>
      <c r="L104" s="89">
        <f t="shared" si="5"/>
        <v>-0.025</v>
      </c>
      <c r="M104" s="173">
        <f>Перечень!P97</f>
        <v>0.6</v>
      </c>
      <c r="N104" s="132"/>
      <c r="O104" s="83">
        <f t="shared" si="3"/>
        <v>-0.6</v>
      </c>
    </row>
    <row r="105" spans="1:15" ht="12.75" customHeight="1">
      <c r="A105" s="243" t="s">
        <v>144</v>
      </c>
      <c r="B105" s="232" t="s">
        <v>173</v>
      </c>
      <c r="C105" s="119" t="s">
        <v>140</v>
      </c>
      <c r="D105" s="165">
        <f>Перечень!K98</f>
        <v>10</v>
      </c>
      <c r="E105" s="19" t="s">
        <v>31</v>
      </c>
      <c r="F105" s="167">
        <f>Перечень!M98</f>
        <v>50</v>
      </c>
      <c r="G105" s="103"/>
      <c r="H105" s="83">
        <f t="shared" si="6"/>
        <v>-50</v>
      </c>
      <c r="I105" s="130" t="s">
        <v>249</v>
      </c>
      <c r="J105" s="170">
        <f>Перечень!O98</f>
        <v>0.05</v>
      </c>
      <c r="K105" s="131"/>
      <c r="L105" s="89">
        <f t="shared" si="5"/>
        <v>-0.05</v>
      </c>
      <c r="M105" s="173">
        <f>Перечень!P98</f>
        <v>1.2</v>
      </c>
      <c r="N105" s="132"/>
      <c r="O105" s="83">
        <f t="shared" si="3"/>
        <v>-1.2</v>
      </c>
    </row>
    <row r="106" spans="1:15" ht="12.75" customHeight="1">
      <c r="A106" s="244"/>
      <c r="B106" s="233"/>
      <c r="C106" s="119" t="s">
        <v>140</v>
      </c>
      <c r="D106" s="165">
        <f>Перечень!K99</f>
        <v>0</v>
      </c>
      <c r="E106" s="19" t="s">
        <v>117</v>
      </c>
      <c r="F106" s="167">
        <f>Перечень!M99</f>
        <v>0</v>
      </c>
      <c r="G106" s="103"/>
      <c r="H106" s="83">
        <f t="shared" si="6"/>
        <v>0</v>
      </c>
      <c r="I106" s="130" t="s">
        <v>249</v>
      </c>
      <c r="J106" s="170">
        <f>Перечень!O99</f>
        <v>0</v>
      </c>
      <c r="K106" s="131"/>
      <c r="L106" s="89">
        <f t="shared" si="5"/>
        <v>0</v>
      </c>
      <c r="M106" s="173">
        <f>Перечень!P99</f>
        <v>0</v>
      </c>
      <c r="N106" s="132"/>
      <c r="O106" s="83">
        <f t="shared" si="3"/>
        <v>0</v>
      </c>
    </row>
    <row r="107" spans="1:15" ht="12.75" customHeight="1">
      <c r="A107" s="243" t="s">
        <v>145</v>
      </c>
      <c r="B107" s="232" t="s">
        <v>141</v>
      </c>
      <c r="C107" s="119" t="s">
        <v>140</v>
      </c>
      <c r="D107" s="165">
        <f>Перечень!K100</f>
        <v>5</v>
      </c>
      <c r="E107" s="19" t="s">
        <v>31</v>
      </c>
      <c r="F107" s="167">
        <f>Перечень!M100</f>
        <v>10</v>
      </c>
      <c r="G107" s="103"/>
      <c r="H107" s="83">
        <f t="shared" si="6"/>
        <v>-10</v>
      </c>
      <c r="I107" s="130" t="s">
        <v>249</v>
      </c>
      <c r="J107" s="170">
        <f>Перечень!O100</f>
        <v>0.001</v>
      </c>
      <c r="K107" s="131"/>
      <c r="L107" s="89">
        <f t="shared" si="5"/>
        <v>-0.001</v>
      </c>
      <c r="M107" s="173">
        <f>Перечень!P100</f>
        <v>0.2</v>
      </c>
      <c r="N107" s="132"/>
      <c r="O107" s="83">
        <f t="shared" si="3"/>
        <v>-0.2</v>
      </c>
    </row>
    <row r="108" spans="1:15" ht="12.75" customHeight="1">
      <c r="A108" s="244"/>
      <c r="B108" s="233"/>
      <c r="C108" s="119" t="s">
        <v>140</v>
      </c>
      <c r="D108" s="165">
        <f>Перечень!K101</f>
        <v>0</v>
      </c>
      <c r="E108" s="19" t="s">
        <v>117</v>
      </c>
      <c r="F108" s="167">
        <f>Перечень!M101</f>
        <v>0</v>
      </c>
      <c r="G108" s="103"/>
      <c r="H108" s="83">
        <f t="shared" si="6"/>
        <v>0</v>
      </c>
      <c r="I108" s="130" t="s">
        <v>249</v>
      </c>
      <c r="J108" s="170">
        <f>Перечень!O101</f>
        <v>0</v>
      </c>
      <c r="K108" s="131"/>
      <c r="L108" s="89">
        <f t="shared" si="5"/>
        <v>0</v>
      </c>
      <c r="M108" s="173">
        <f>Перечень!P101</f>
        <v>0</v>
      </c>
      <c r="N108" s="132"/>
      <c r="O108" s="83">
        <f t="shared" si="3"/>
        <v>0</v>
      </c>
    </row>
    <row r="109" spans="1:15" ht="12.75" customHeight="1">
      <c r="A109" s="243" t="s">
        <v>146</v>
      </c>
      <c r="B109" s="232" t="s">
        <v>299</v>
      </c>
      <c r="C109" s="119" t="s">
        <v>140</v>
      </c>
      <c r="D109" s="165">
        <f>Перечень!K102</f>
        <v>0</v>
      </c>
      <c r="E109" s="19" t="s">
        <v>31</v>
      </c>
      <c r="F109" s="167">
        <f>Перечень!M102</f>
        <v>0</v>
      </c>
      <c r="G109" s="103"/>
      <c r="H109" s="83">
        <f t="shared" si="6"/>
        <v>0</v>
      </c>
      <c r="I109" s="130" t="s">
        <v>249</v>
      </c>
      <c r="J109" s="170">
        <f>Перечень!O102</f>
        <v>0</v>
      </c>
      <c r="K109" s="131"/>
      <c r="L109" s="89">
        <f t="shared" si="5"/>
        <v>0</v>
      </c>
      <c r="M109" s="173">
        <f>Перечень!P102</f>
        <v>0</v>
      </c>
      <c r="N109" s="132"/>
      <c r="O109" s="83">
        <f t="shared" si="3"/>
        <v>0</v>
      </c>
    </row>
    <row r="110" spans="1:15" ht="12.75" customHeight="1">
      <c r="A110" s="244"/>
      <c r="B110" s="233"/>
      <c r="C110" s="119" t="s">
        <v>140</v>
      </c>
      <c r="D110" s="165">
        <f>Перечень!K103</f>
        <v>0</v>
      </c>
      <c r="E110" s="19" t="s">
        <v>117</v>
      </c>
      <c r="F110" s="167">
        <f>Перечень!M103</f>
        <v>0</v>
      </c>
      <c r="G110" s="103"/>
      <c r="H110" s="83">
        <f t="shared" si="6"/>
        <v>0</v>
      </c>
      <c r="I110" s="130" t="s">
        <v>249</v>
      </c>
      <c r="J110" s="170">
        <f>Перечень!O103</f>
        <v>0</v>
      </c>
      <c r="K110" s="131"/>
      <c r="L110" s="89">
        <f t="shared" si="5"/>
        <v>0</v>
      </c>
      <c r="M110" s="173">
        <f>Перечень!P103</f>
        <v>0</v>
      </c>
      <c r="N110" s="132"/>
      <c r="O110" s="83">
        <f t="shared" si="3"/>
        <v>0</v>
      </c>
    </row>
    <row r="111" spans="1:15" ht="12.75" customHeight="1">
      <c r="A111" s="243" t="s">
        <v>146</v>
      </c>
      <c r="B111" s="232" t="s">
        <v>212</v>
      </c>
      <c r="C111" s="119" t="s">
        <v>140</v>
      </c>
      <c r="D111" s="165">
        <f>Перечень!K104</f>
        <v>10</v>
      </c>
      <c r="E111" s="19" t="s">
        <v>31</v>
      </c>
      <c r="F111" s="167">
        <f>Перечень!M104</f>
        <v>65</v>
      </c>
      <c r="G111" s="103"/>
      <c r="H111" s="83">
        <f t="shared" si="6"/>
        <v>-65</v>
      </c>
      <c r="I111" s="130" t="s">
        <v>249</v>
      </c>
      <c r="J111" s="170">
        <f>Перечень!O104</f>
        <v>0.015</v>
      </c>
      <c r="K111" s="131"/>
      <c r="L111" s="89">
        <f t="shared" si="5"/>
        <v>-0.015</v>
      </c>
      <c r="M111" s="173">
        <f>Перечень!P104</f>
        <v>0.4</v>
      </c>
      <c r="N111" s="132"/>
      <c r="O111" s="83">
        <f t="shared" si="3"/>
        <v>-0.4</v>
      </c>
    </row>
    <row r="112" spans="1:15" ht="12.75" customHeight="1">
      <c r="A112" s="244"/>
      <c r="B112" s="233"/>
      <c r="C112" s="119" t="s">
        <v>140</v>
      </c>
      <c r="D112" s="165">
        <f>Перечень!K105</f>
        <v>0</v>
      </c>
      <c r="E112" s="19" t="s">
        <v>117</v>
      </c>
      <c r="F112" s="167">
        <f>Перечень!M105</f>
        <v>0</v>
      </c>
      <c r="G112" s="103"/>
      <c r="H112" s="83">
        <f t="shared" si="6"/>
        <v>0</v>
      </c>
      <c r="I112" s="130" t="s">
        <v>249</v>
      </c>
      <c r="J112" s="170">
        <f>Перечень!O105</f>
        <v>0</v>
      </c>
      <c r="K112" s="131"/>
      <c r="L112" s="89">
        <f t="shared" si="5"/>
        <v>0</v>
      </c>
      <c r="M112" s="173">
        <f>Перечень!P105</f>
        <v>0</v>
      </c>
      <c r="N112" s="132"/>
      <c r="O112" s="83">
        <f t="shared" si="3"/>
        <v>0</v>
      </c>
    </row>
    <row r="113" spans="1:15" ht="12.75" customHeight="1">
      <c r="A113" s="243" t="s">
        <v>147</v>
      </c>
      <c r="B113" s="232" t="s">
        <v>183</v>
      </c>
      <c r="C113" s="119" t="s">
        <v>140</v>
      </c>
      <c r="D113" s="165">
        <f>Перечень!K106</f>
        <v>0</v>
      </c>
      <c r="E113" s="19" t="s">
        <v>31</v>
      </c>
      <c r="F113" s="167">
        <f>Перечень!M106</f>
        <v>0</v>
      </c>
      <c r="G113" s="103"/>
      <c r="H113" s="83">
        <f t="shared" si="6"/>
        <v>0</v>
      </c>
      <c r="I113" s="130" t="s">
        <v>249</v>
      </c>
      <c r="J113" s="170">
        <f>Перечень!O106</f>
        <v>0</v>
      </c>
      <c r="K113" s="131"/>
      <c r="L113" s="89">
        <f t="shared" si="5"/>
        <v>0</v>
      </c>
      <c r="M113" s="173">
        <f>Перечень!P106</f>
        <v>0</v>
      </c>
      <c r="N113" s="132"/>
      <c r="O113" s="83">
        <f t="shared" si="3"/>
        <v>0</v>
      </c>
    </row>
    <row r="114" spans="1:15" ht="12.75" customHeight="1">
      <c r="A114" s="244"/>
      <c r="B114" s="233"/>
      <c r="C114" s="119" t="s">
        <v>140</v>
      </c>
      <c r="D114" s="165">
        <f>Перечень!K107</f>
        <v>0</v>
      </c>
      <c r="E114" s="19" t="s">
        <v>117</v>
      </c>
      <c r="F114" s="167">
        <f>Перечень!M107</f>
        <v>0</v>
      </c>
      <c r="G114" s="103"/>
      <c r="H114" s="83">
        <f t="shared" si="6"/>
        <v>0</v>
      </c>
      <c r="I114" s="130" t="s">
        <v>249</v>
      </c>
      <c r="J114" s="170">
        <f>Перечень!O107</f>
        <v>0</v>
      </c>
      <c r="K114" s="131"/>
      <c r="L114" s="89">
        <f t="shared" si="5"/>
        <v>0</v>
      </c>
      <c r="M114" s="173">
        <f>Перечень!P107</f>
        <v>0</v>
      </c>
      <c r="N114" s="132"/>
      <c r="O114" s="83">
        <f t="shared" si="3"/>
        <v>0</v>
      </c>
    </row>
    <row r="115" spans="1:15" ht="12.75" customHeight="1">
      <c r="A115" s="243" t="s">
        <v>213</v>
      </c>
      <c r="B115" s="232" t="s">
        <v>183</v>
      </c>
      <c r="C115" s="119" t="s">
        <v>140</v>
      </c>
      <c r="D115" s="165">
        <f>Перечень!K108</f>
        <v>0</v>
      </c>
      <c r="E115" s="19" t="s">
        <v>31</v>
      </c>
      <c r="F115" s="167">
        <f>Перечень!M108</f>
        <v>0</v>
      </c>
      <c r="G115" s="103"/>
      <c r="H115" s="83">
        <f t="shared" si="6"/>
        <v>0</v>
      </c>
      <c r="I115" s="130" t="s">
        <v>249</v>
      </c>
      <c r="J115" s="170">
        <f>Перечень!O108</f>
        <v>0</v>
      </c>
      <c r="K115" s="131"/>
      <c r="L115" s="89">
        <f t="shared" si="5"/>
        <v>0</v>
      </c>
      <c r="M115" s="173">
        <f>Перечень!P108</f>
        <v>0</v>
      </c>
      <c r="N115" s="132"/>
      <c r="O115" s="83">
        <f t="shared" si="3"/>
        <v>0</v>
      </c>
    </row>
    <row r="116" spans="1:15" ht="12.75" customHeight="1">
      <c r="A116" s="244"/>
      <c r="B116" s="233"/>
      <c r="C116" s="119" t="s">
        <v>140</v>
      </c>
      <c r="D116" s="165">
        <f>Перечень!K109</f>
        <v>0</v>
      </c>
      <c r="E116" s="19" t="s">
        <v>117</v>
      </c>
      <c r="F116" s="167">
        <f>Перечень!M109</f>
        <v>0</v>
      </c>
      <c r="G116" s="103"/>
      <c r="H116" s="83">
        <f t="shared" si="6"/>
        <v>0</v>
      </c>
      <c r="I116" s="130" t="s">
        <v>249</v>
      </c>
      <c r="J116" s="170">
        <f>Перечень!O109</f>
        <v>0</v>
      </c>
      <c r="K116" s="131"/>
      <c r="L116" s="89">
        <f t="shared" si="5"/>
        <v>0</v>
      </c>
      <c r="M116" s="173">
        <f>Перечень!P109</f>
        <v>0</v>
      </c>
      <c r="N116" s="132"/>
      <c r="O116" s="83">
        <f t="shared" si="3"/>
        <v>0</v>
      </c>
    </row>
    <row r="117" spans="1:15" ht="12.75" customHeight="1">
      <c r="A117" s="251" t="s">
        <v>297</v>
      </c>
      <c r="B117" s="252"/>
      <c r="C117" s="124"/>
      <c r="D117" s="76"/>
      <c r="E117" s="77" t="s">
        <v>31</v>
      </c>
      <c r="F117" s="78">
        <f>F103+F105+F107+F109+F111+F113+F115</f>
        <v>135</v>
      </c>
      <c r="G117" s="78">
        <f>G103+G105+G107+G109+G111+G113+G115</f>
        <v>0</v>
      </c>
      <c r="H117" s="78">
        <f t="shared" si="6"/>
        <v>-135</v>
      </c>
      <c r="I117" s="79" t="s">
        <v>29</v>
      </c>
      <c r="J117" s="88">
        <f>J103+J105+J107+J109+J111+J113+J115</f>
        <v>0.116</v>
      </c>
      <c r="K117" s="88">
        <f>K103+K105+K107+K109+K111+K113+K115</f>
        <v>0</v>
      </c>
      <c r="L117" s="88">
        <f t="shared" si="5"/>
        <v>-0.116</v>
      </c>
      <c r="M117" s="78">
        <f>M103+M105+M107+M109+M111+M113+M115</f>
        <v>2.4</v>
      </c>
      <c r="N117" s="78">
        <f>N103+N105+N107+N109+N111+N113+N115</f>
        <v>0</v>
      </c>
      <c r="O117" s="78">
        <f t="shared" si="3"/>
        <v>-2.4</v>
      </c>
    </row>
    <row r="118" spans="1:15" ht="12.75" customHeight="1">
      <c r="A118" s="253"/>
      <c r="B118" s="254"/>
      <c r="C118" s="124"/>
      <c r="D118" s="76"/>
      <c r="E118" s="77" t="s">
        <v>117</v>
      </c>
      <c r="F118" s="78">
        <f>F104+F106+F108+F110+F112+F114+F116</f>
        <v>10</v>
      </c>
      <c r="G118" s="78">
        <f>G104+G106+G108+G110+G112+G114+G116</f>
        <v>0</v>
      </c>
      <c r="H118" s="78">
        <f t="shared" si="6"/>
        <v>-10</v>
      </c>
      <c r="I118" s="80"/>
      <c r="J118" s="88">
        <f>J104+J106+J108+J110+J112+J114+J116</f>
        <v>0.025</v>
      </c>
      <c r="K118" s="88">
        <f>K104+K106+K108+K110+K112+K114+K116</f>
        <v>0</v>
      </c>
      <c r="L118" s="88">
        <f t="shared" si="5"/>
        <v>-0.025</v>
      </c>
      <c r="M118" s="78">
        <f>M104+M106+M108+M110+M112+M114+M116</f>
        <v>0.6</v>
      </c>
      <c r="N118" s="78">
        <f>N104+N106+N108+N110+N112+N114+N116</f>
        <v>0</v>
      </c>
      <c r="O118" s="78">
        <f t="shared" si="3"/>
        <v>-0.6</v>
      </c>
    </row>
    <row r="119" spans="1:15" ht="12.75" customHeight="1">
      <c r="A119" s="255"/>
      <c r="B119" s="256"/>
      <c r="C119" s="124"/>
      <c r="D119" s="81"/>
      <c r="E119" s="82" t="s">
        <v>129</v>
      </c>
      <c r="F119" s="83">
        <f>F117+F118</f>
        <v>145</v>
      </c>
      <c r="G119" s="83">
        <f>G117+G118</f>
        <v>0</v>
      </c>
      <c r="H119" s="83">
        <f t="shared" si="6"/>
        <v>-145</v>
      </c>
      <c r="I119" s="80"/>
      <c r="J119" s="89">
        <f>J117+J118</f>
        <v>0.14100000000000001</v>
      </c>
      <c r="K119" s="89">
        <f>K117+K118</f>
        <v>0</v>
      </c>
      <c r="L119" s="89">
        <f t="shared" si="5"/>
        <v>-0.14100000000000001</v>
      </c>
      <c r="M119" s="83">
        <f>M117+M118</f>
        <v>3</v>
      </c>
      <c r="N119" s="83">
        <f>N117+N118</f>
        <v>0</v>
      </c>
      <c r="O119" s="83">
        <f t="shared" si="3"/>
        <v>-3</v>
      </c>
    </row>
    <row r="120" spans="1:15" ht="12.75">
      <c r="A120" s="257" t="s">
        <v>143</v>
      </c>
      <c r="B120" s="259" t="s">
        <v>177</v>
      </c>
      <c r="C120" s="120"/>
      <c r="D120" s="121"/>
      <c r="E120" s="37"/>
      <c r="F120" s="105"/>
      <c r="G120" s="105"/>
      <c r="H120" s="136"/>
      <c r="I120" s="137"/>
      <c r="J120" s="138"/>
      <c r="K120" s="138"/>
      <c r="L120" s="138"/>
      <c r="M120" s="139"/>
      <c r="N120" s="139"/>
      <c r="O120" s="139"/>
    </row>
    <row r="121" spans="1:15" ht="12.75">
      <c r="A121" s="258"/>
      <c r="B121" s="260"/>
      <c r="C121" s="122"/>
      <c r="D121" s="123"/>
      <c r="E121" s="38"/>
      <c r="F121" s="106"/>
      <c r="G121" s="106"/>
      <c r="H121" s="140"/>
      <c r="I121" s="141"/>
      <c r="J121" s="142"/>
      <c r="K121" s="142"/>
      <c r="L121" s="142"/>
      <c r="M121" s="143"/>
      <c r="N121" s="143"/>
      <c r="O121" s="143"/>
    </row>
    <row r="122" spans="1:15" ht="12.75" customHeight="1">
      <c r="A122" s="243" t="s">
        <v>150</v>
      </c>
      <c r="B122" s="232" t="s">
        <v>178</v>
      </c>
      <c r="C122" s="119" t="s">
        <v>140</v>
      </c>
      <c r="D122" s="165">
        <f>Перечень!K115</f>
        <v>0</v>
      </c>
      <c r="E122" s="19" t="s">
        <v>31</v>
      </c>
      <c r="F122" s="167">
        <f>Перечень!M115</f>
        <v>0</v>
      </c>
      <c r="G122" s="103"/>
      <c r="H122" s="83">
        <f aca="true" t="shared" si="7" ref="H122:H136">G122-F122</f>
        <v>0</v>
      </c>
      <c r="I122" s="130" t="s">
        <v>249</v>
      </c>
      <c r="J122" s="170">
        <f>Перечень!O115</f>
        <v>0</v>
      </c>
      <c r="K122" s="131"/>
      <c r="L122" s="89">
        <f t="shared" si="5"/>
        <v>0</v>
      </c>
      <c r="M122" s="173">
        <f>Перечень!P115</f>
        <v>0</v>
      </c>
      <c r="N122" s="132"/>
      <c r="O122" s="83">
        <f t="shared" si="3"/>
        <v>0</v>
      </c>
    </row>
    <row r="123" spans="1:15" ht="12.75" customHeight="1">
      <c r="A123" s="244"/>
      <c r="B123" s="233"/>
      <c r="C123" s="119" t="s">
        <v>140</v>
      </c>
      <c r="D123" s="165">
        <f>Перечень!K116</f>
        <v>0</v>
      </c>
      <c r="E123" s="19" t="s">
        <v>117</v>
      </c>
      <c r="F123" s="167">
        <f>Перечень!M116</f>
        <v>0</v>
      </c>
      <c r="G123" s="103"/>
      <c r="H123" s="83">
        <f t="shared" si="7"/>
        <v>0</v>
      </c>
      <c r="I123" s="130" t="s">
        <v>249</v>
      </c>
      <c r="J123" s="170">
        <f>Перечень!O116</f>
        <v>0</v>
      </c>
      <c r="K123" s="131"/>
      <c r="L123" s="89">
        <f t="shared" si="5"/>
        <v>0</v>
      </c>
      <c r="M123" s="173">
        <f>Перечень!P116</f>
        <v>0</v>
      </c>
      <c r="N123" s="132"/>
      <c r="O123" s="83">
        <f t="shared" si="3"/>
        <v>0</v>
      </c>
    </row>
    <row r="124" spans="1:15" ht="12.75" customHeight="1">
      <c r="A124" s="243" t="s">
        <v>151</v>
      </c>
      <c r="B124" s="232" t="s">
        <v>172</v>
      </c>
      <c r="C124" s="119" t="s">
        <v>140</v>
      </c>
      <c r="D124" s="165">
        <f>Перечень!K117</f>
        <v>5</v>
      </c>
      <c r="E124" s="19" t="s">
        <v>31</v>
      </c>
      <c r="F124" s="167">
        <f>Перечень!M117</f>
        <v>15</v>
      </c>
      <c r="G124" s="103"/>
      <c r="H124" s="83">
        <f t="shared" si="7"/>
        <v>-15</v>
      </c>
      <c r="I124" s="130" t="s">
        <v>249</v>
      </c>
      <c r="J124" s="170">
        <f>Перечень!O117</f>
        <v>5</v>
      </c>
      <c r="K124" s="131"/>
      <c r="L124" s="89">
        <f t="shared" si="5"/>
        <v>-5</v>
      </c>
      <c r="M124" s="173">
        <f>Перечень!P117</f>
        <v>1.4</v>
      </c>
      <c r="N124" s="132"/>
      <c r="O124" s="83">
        <f t="shared" si="3"/>
        <v>-1.4</v>
      </c>
    </row>
    <row r="125" spans="1:15" ht="12.75" customHeight="1">
      <c r="A125" s="244"/>
      <c r="B125" s="233"/>
      <c r="C125" s="119" t="s">
        <v>140</v>
      </c>
      <c r="D125" s="165">
        <f>Перечень!K118</f>
        <v>0</v>
      </c>
      <c r="E125" s="19" t="s">
        <v>117</v>
      </c>
      <c r="F125" s="167">
        <f>Перечень!M118</f>
        <v>0</v>
      </c>
      <c r="G125" s="103"/>
      <c r="H125" s="83">
        <f t="shared" si="7"/>
        <v>0</v>
      </c>
      <c r="I125" s="130" t="s">
        <v>249</v>
      </c>
      <c r="J125" s="170">
        <f>Перечень!O118</f>
        <v>0</v>
      </c>
      <c r="K125" s="131"/>
      <c r="L125" s="89">
        <f t="shared" si="5"/>
        <v>0</v>
      </c>
      <c r="M125" s="173">
        <f>Перечень!P118</f>
        <v>0</v>
      </c>
      <c r="N125" s="132"/>
      <c r="O125" s="83">
        <f t="shared" si="3"/>
        <v>0</v>
      </c>
    </row>
    <row r="126" spans="1:15" ht="12.75" customHeight="1">
      <c r="A126" s="243" t="s">
        <v>152</v>
      </c>
      <c r="B126" s="232" t="s">
        <v>141</v>
      </c>
      <c r="C126" s="119" t="s">
        <v>140</v>
      </c>
      <c r="D126" s="165">
        <f>Перечень!K119</f>
        <v>2</v>
      </c>
      <c r="E126" s="19" t="s">
        <v>31</v>
      </c>
      <c r="F126" s="167">
        <f>Перечень!M119</f>
        <v>25</v>
      </c>
      <c r="G126" s="103"/>
      <c r="H126" s="83">
        <f t="shared" si="7"/>
        <v>-25</v>
      </c>
      <c r="I126" s="130" t="s">
        <v>249</v>
      </c>
      <c r="J126" s="170">
        <f>Перечень!O119</f>
        <v>0.01</v>
      </c>
      <c r="K126" s="131"/>
      <c r="L126" s="89">
        <f t="shared" si="5"/>
        <v>-0.01</v>
      </c>
      <c r="M126" s="173">
        <f>Перечень!P119</f>
        <v>0.4</v>
      </c>
      <c r="N126" s="132"/>
      <c r="O126" s="83">
        <f t="shared" si="3"/>
        <v>-0.4</v>
      </c>
    </row>
    <row r="127" spans="1:15" ht="12.75" customHeight="1">
      <c r="A127" s="244"/>
      <c r="B127" s="233"/>
      <c r="C127" s="119" t="s">
        <v>140</v>
      </c>
      <c r="D127" s="165">
        <f>Перечень!K120</f>
        <v>0</v>
      </c>
      <c r="E127" s="19" t="s">
        <v>117</v>
      </c>
      <c r="F127" s="167">
        <f>Перечень!M120</f>
        <v>0</v>
      </c>
      <c r="G127" s="103"/>
      <c r="H127" s="83">
        <f t="shared" si="7"/>
        <v>0</v>
      </c>
      <c r="I127" s="130" t="s">
        <v>249</v>
      </c>
      <c r="J127" s="170">
        <f>Перечень!O120</f>
        <v>0</v>
      </c>
      <c r="K127" s="131"/>
      <c r="L127" s="89">
        <f t="shared" si="5"/>
        <v>0</v>
      </c>
      <c r="M127" s="173">
        <f>Перечень!P120</f>
        <v>0</v>
      </c>
      <c r="N127" s="132"/>
      <c r="O127" s="83">
        <f t="shared" si="3"/>
        <v>0</v>
      </c>
    </row>
    <row r="128" spans="1:15" ht="12.75" customHeight="1">
      <c r="A128" s="243" t="s">
        <v>153</v>
      </c>
      <c r="B128" s="232" t="s">
        <v>214</v>
      </c>
      <c r="C128" s="119" t="s">
        <v>140</v>
      </c>
      <c r="D128" s="165">
        <f>Перечень!K121</f>
        <v>2</v>
      </c>
      <c r="E128" s="19" t="s">
        <v>31</v>
      </c>
      <c r="F128" s="167">
        <f>Перечень!M121</f>
        <v>50</v>
      </c>
      <c r="G128" s="103"/>
      <c r="H128" s="83">
        <f t="shared" si="7"/>
        <v>-50</v>
      </c>
      <c r="I128" s="130" t="s">
        <v>249</v>
      </c>
      <c r="J128" s="170">
        <f>Перечень!O121</f>
        <v>0.015</v>
      </c>
      <c r="K128" s="131"/>
      <c r="L128" s="89">
        <f t="shared" si="5"/>
        <v>-0.015</v>
      </c>
      <c r="M128" s="173">
        <f>Перечень!P121</f>
        <v>0.4</v>
      </c>
      <c r="N128" s="132"/>
      <c r="O128" s="83">
        <f t="shared" si="3"/>
        <v>-0.4</v>
      </c>
    </row>
    <row r="129" spans="1:15" ht="12.75" customHeight="1">
      <c r="A129" s="244"/>
      <c r="B129" s="233"/>
      <c r="C129" s="119" t="s">
        <v>140</v>
      </c>
      <c r="D129" s="165">
        <f>Перечень!K122</f>
        <v>0</v>
      </c>
      <c r="E129" s="19" t="s">
        <v>117</v>
      </c>
      <c r="F129" s="167">
        <f>Перечень!M122</f>
        <v>0</v>
      </c>
      <c r="G129" s="103"/>
      <c r="H129" s="83">
        <f t="shared" si="7"/>
        <v>0</v>
      </c>
      <c r="I129" s="130" t="s">
        <v>249</v>
      </c>
      <c r="J129" s="170">
        <f>Перечень!O122</f>
        <v>0</v>
      </c>
      <c r="K129" s="131"/>
      <c r="L129" s="89">
        <f t="shared" si="5"/>
        <v>0</v>
      </c>
      <c r="M129" s="173">
        <f>Перечень!P122</f>
        <v>0</v>
      </c>
      <c r="N129" s="132"/>
      <c r="O129" s="83">
        <f t="shared" si="3"/>
        <v>0</v>
      </c>
    </row>
    <row r="130" spans="1:15" ht="12.75" customHeight="1">
      <c r="A130" s="243" t="s">
        <v>154</v>
      </c>
      <c r="B130" s="232" t="s">
        <v>183</v>
      </c>
      <c r="C130" s="119" t="s">
        <v>140</v>
      </c>
      <c r="D130" s="165">
        <f>Перечень!K123</f>
        <v>0</v>
      </c>
      <c r="E130" s="19" t="s">
        <v>31</v>
      </c>
      <c r="F130" s="167">
        <f>Перечень!M123</f>
        <v>0</v>
      </c>
      <c r="G130" s="103"/>
      <c r="H130" s="83">
        <f t="shared" si="7"/>
        <v>0</v>
      </c>
      <c r="I130" s="130" t="s">
        <v>249</v>
      </c>
      <c r="J130" s="170">
        <f>Перечень!O123</f>
        <v>0</v>
      </c>
      <c r="K130" s="131"/>
      <c r="L130" s="89">
        <f t="shared" si="5"/>
        <v>0</v>
      </c>
      <c r="M130" s="173">
        <f>Перечень!P123</f>
        <v>0</v>
      </c>
      <c r="N130" s="132"/>
      <c r="O130" s="83">
        <f t="shared" si="3"/>
        <v>0</v>
      </c>
    </row>
    <row r="131" spans="1:15" ht="12.75" customHeight="1">
      <c r="A131" s="244"/>
      <c r="B131" s="233"/>
      <c r="C131" s="119" t="s">
        <v>140</v>
      </c>
      <c r="D131" s="165">
        <f>Перечень!K124</f>
        <v>0</v>
      </c>
      <c r="E131" s="19" t="s">
        <v>117</v>
      </c>
      <c r="F131" s="167">
        <f>Перечень!M124</f>
        <v>0</v>
      </c>
      <c r="G131" s="103"/>
      <c r="H131" s="83">
        <f t="shared" si="7"/>
        <v>0</v>
      </c>
      <c r="I131" s="130" t="s">
        <v>249</v>
      </c>
      <c r="J131" s="170">
        <f>Перечень!O124</f>
        <v>0</v>
      </c>
      <c r="K131" s="131"/>
      <c r="L131" s="89">
        <f t="shared" si="5"/>
        <v>0</v>
      </c>
      <c r="M131" s="173">
        <f>Перечень!P124</f>
        <v>0</v>
      </c>
      <c r="N131" s="132"/>
      <c r="O131" s="83">
        <f t="shared" si="3"/>
        <v>0</v>
      </c>
    </row>
    <row r="132" spans="1:15" ht="12.75" customHeight="1">
      <c r="A132" s="243" t="s">
        <v>219</v>
      </c>
      <c r="B132" s="232" t="s">
        <v>183</v>
      </c>
      <c r="C132" s="119" t="s">
        <v>140</v>
      </c>
      <c r="D132" s="165">
        <f>Перечень!K125</f>
        <v>0</v>
      </c>
      <c r="E132" s="19" t="s">
        <v>31</v>
      </c>
      <c r="F132" s="167">
        <f>Перечень!M125</f>
        <v>0</v>
      </c>
      <c r="G132" s="103"/>
      <c r="H132" s="83">
        <f t="shared" si="7"/>
        <v>0</v>
      </c>
      <c r="I132" s="130" t="s">
        <v>249</v>
      </c>
      <c r="J132" s="170">
        <f>Перечень!O125</f>
        <v>0</v>
      </c>
      <c r="K132" s="131"/>
      <c r="L132" s="89">
        <f t="shared" si="5"/>
        <v>0</v>
      </c>
      <c r="M132" s="173">
        <f>Перечень!P125</f>
        <v>0</v>
      </c>
      <c r="N132" s="132"/>
      <c r="O132" s="83">
        <f t="shared" si="3"/>
        <v>0</v>
      </c>
    </row>
    <row r="133" spans="1:15" ht="12.75" customHeight="1">
      <c r="A133" s="244"/>
      <c r="B133" s="233"/>
      <c r="C133" s="119" t="s">
        <v>140</v>
      </c>
      <c r="D133" s="165">
        <f>Перечень!K126</f>
        <v>0</v>
      </c>
      <c r="E133" s="19" t="s">
        <v>117</v>
      </c>
      <c r="F133" s="167">
        <f>Перечень!M126</f>
        <v>0</v>
      </c>
      <c r="G133" s="103"/>
      <c r="H133" s="83">
        <f t="shared" si="7"/>
        <v>0</v>
      </c>
      <c r="I133" s="130" t="s">
        <v>249</v>
      </c>
      <c r="J133" s="170">
        <f>Перечень!O126</f>
        <v>0</v>
      </c>
      <c r="K133" s="131"/>
      <c r="L133" s="89">
        <f t="shared" si="5"/>
        <v>0</v>
      </c>
      <c r="M133" s="173">
        <f>Перечень!P126</f>
        <v>0</v>
      </c>
      <c r="N133" s="132"/>
      <c r="O133" s="83">
        <f t="shared" si="3"/>
        <v>0</v>
      </c>
    </row>
    <row r="134" spans="1:15" ht="12.75" customHeight="1">
      <c r="A134" s="251" t="s">
        <v>148</v>
      </c>
      <c r="B134" s="252"/>
      <c r="C134" s="124"/>
      <c r="D134" s="76"/>
      <c r="E134" s="77" t="s">
        <v>31</v>
      </c>
      <c r="F134" s="78">
        <f>F122+F124+F126+F128+F130+F132</f>
        <v>90</v>
      </c>
      <c r="G134" s="78">
        <f>G122+G124+G126+G128+G130+G132</f>
        <v>0</v>
      </c>
      <c r="H134" s="78">
        <f t="shared" si="7"/>
        <v>-90</v>
      </c>
      <c r="I134" s="79" t="s">
        <v>29</v>
      </c>
      <c r="J134" s="88">
        <f>J122+J124+J126+J128+J130+J132</f>
        <v>5.0249999999999995</v>
      </c>
      <c r="K134" s="88">
        <f>K122+K124+K126+K128+K130+K132</f>
        <v>0</v>
      </c>
      <c r="L134" s="88">
        <f t="shared" si="5"/>
        <v>-5.0249999999999995</v>
      </c>
      <c r="M134" s="78">
        <f>M122+M124+M126+M128+M130+M132</f>
        <v>2.1999999999999997</v>
      </c>
      <c r="N134" s="78">
        <f>N122+N124+N126+N128+N130+N132</f>
        <v>0</v>
      </c>
      <c r="O134" s="78">
        <f t="shared" si="3"/>
        <v>-2.1999999999999997</v>
      </c>
    </row>
    <row r="135" spans="1:15" ht="12.75" customHeight="1">
      <c r="A135" s="253"/>
      <c r="B135" s="254"/>
      <c r="C135" s="124"/>
      <c r="D135" s="76"/>
      <c r="E135" s="77" t="s">
        <v>117</v>
      </c>
      <c r="F135" s="78">
        <f>F123+F125+F127+F129+F131+F133</f>
        <v>0</v>
      </c>
      <c r="G135" s="78">
        <f>G123+G125+G127+G129+G131+G133</f>
        <v>0</v>
      </c>
      <c r="H135" s="78">
        <f t="shared" si="7"/>
        <v>0</v>
      </c>
      <c r="I135" s="80"/>
      <c r="J135" s="88">
        <f>J123+J125+J127+J129+J131+J133</f>
        <v>0</v>
      </c>
      <c r="K135" s="88">
        <f>K123+K125+K127+K129+K131+K133</f>
        <v>0</v>
      </c>
      <c r="L135" s="88">
        <f t="shared" si="5"/>
        <v>0</v>
      </c>
      <c r="M135" s="78">
        <f>M123+M125+M127+M129+M131+M133</f>
        <v>0</v>
      </c>
      <c r="N135" s="78">
        <f>N123+N125+N127+N129+N131+N133</f>
        <v>0</v>
      </c>
      <c r="O135" s="78">
        <f t="shared" si="3"/>
        <v>0</v>
      </c>
    </row>
    <row r="136" spans="1:15" ht="12.75" customHeight="1">
      <c r="A136" s="255"/>
      <c r="B136" s="256"/>
      <c r="C136" s="124"/>
      <c r="D136" s="81"/>
      <c r="E136" s="82" t="s">
        <v>129</v>
      </c>
      <c r="F136" s="83">
        <f>F134+F135</f>
        <v>90</v>
      </c>
      <c r="G136" s="83">
        <f>G134+G135</f>
        <v>0</v>
      </c>
      <c r="H136" s="83">
        <f t="shared" si="7"/>
        <v>-90</v>
      </c>
      <c r="I136" s="80"/>
      <c r="J136" s="89">
        <f>J134+J135</f>
        <v>5.0249999999999995</v>
      </c>
      <c r="K136" s="89">
        <f>K134+K135</f>
        <v>0</v>
      </c>
      <c r="L136" s="89">
        <f t="shared" si="5"/>
        <v>-5.0249999999999995</v>
      </c>
      <c r="M136" s="83">
        <f>M134+M135</f>
        <v>2.1999999999999997</v>
      </c>
      <c r="N136" s="83">
        <f>N134+N135</f>
        <v>0</v>
      </c>
      <c r="O136" s="83">
        <f t="shared" si="3"/>
        <v>-2.1999999999999997</v>
      </c>
    </row>
    <row r="137" spans="1:15" ht="12.75">
      <c r="A137" s="257" t="s">
        <v>155</v>
      </c>
      <c r="B137" s="259" t="s">
        <v>126</v>
      </c>
      <c r="C137" s="120"/>
      <c r="D137" s="121"/>
      <c r="E137" s="37"/>
      <c r="F137" s="105"/>
      <c r="G137" s="105"/>
      <c r="H137" s="136"/>
      <c r="I137" s="137"/>
      <c r="J137" s="138"/>
      <c r="K137" s="138"/>
      <c r="L137" s="138"/>
      <c r="M137" s="139"/>
      <c r="N137" s="139"/>
      <c r="O137" s="139"/>
    </row>
    <row r="138" spans="1:15" ht="12.75">
      <c r="A138" s="258"/>
      <c r="B138" s="260"/>
      <c r="C138" s="122"/>
      <c r="D138" s="123"/>
      <c r="E138" s="38"/>
      <c r="F138" s="106"/>
      <c r="G138" s="106"/>
      <c r="H138" s="140"/>
      <c r="I138" s="141"/>
      <c r="J138" s="142"/>
      <c r="K138" s="142"/>
      <c r="L138" s="142"/>
      <c r="M138" s="143"/>
      <c r="N138" s="143"/>
      <c r="O138" s="143"/>
    </row>
    <row r="139" spans="1:15" ht="22.5">
      <c r="A139" s="243" t="s">
        <v>156</v>
      </c>
      <c r="B139" s="232" t="s">
        <v>179</v>
      </c>
      <c r="C139" s="119" t="s">
        <v>140</v>
      </c>
      <c r="D139" s="165">
        <f>Перечень!K132</f>
        <v>0</v>
      </c>
      <c r="E139" s="19" t="s">
        <v>31</v>
      </c>
      <c r="F139" s="167">
        <f>Перечень!M132</f>
        <v>0</v>
      </c>
      <c r="G139" s="103"/>
      <c r="H139" s="83">
        <f aca="true" t="shared" si="8" ref="H139:H163">G139-F139</f>
        <v>0</v>
      </c>
      <c r="I139" s="119" t="s">
        <v>19</v>
      </c>
      <c r="J139" s="168">
        <f>Перечень!O132</f>
        <v>0</v>
      </c>
      <c r="K139" s="133"/>
      <c r="L139" s="91">
        <f t="shared" si="5"/>
        <v>0</v>
      </c>
      <c r="M139" s="173">
        <f>Перечень!P132</f>
        <v>0</v>
      </c>
      <c r="N139" s="132"/>
      <c r="O139" s="83">
        <f t="shared" si="3"/>
        <v>0</v>
      </c>
    </row>
    <row r="140" spans="1:15" ht="22.5" customHeight="1">
      <c r="A140" s="244"/>
      <c r="B140" s="233"/>
      <c r="C140" s="119" t="s">
        <v>140</v>
      </c>
      <c r="D140" s="165">
        <f>Перечень!K133</f>
        <v>0</v>
      </c>
      <c r="E140" s="19" t="s">
        <v>117</v>
      </c>
      <c r="F140" s="167">
        <f>Перечень!M133</f>
        <v>0</v>
      </c>
      <c r="G140" s="103"/>
      <c r="H140" s="83">
        <f t="shared" si="8"/>
        <v>0</v>
      </c>
      <c r="I140" s="119" t="s">
        <v>19</v>
      </c>
      <c r="J140" s="168">
        <f>Перечень!O133</f>
        <v>0</v>
      </c>
      <c r="K140" s="133"/>
      <c r="L140" s="91">
        <f t="shared" si="5"/>
        <v>0</v>
      </c>
      <c r="M140" s="173">
        <f>Перечень!P133</f>
        <v>0</v>
      </c>
      <c r="N140" s="132"/>
      <c r="O140" s="83">
        <f t="shared" si="3"/>
        <v>0</v>
      </c>
    </row>
    <row r="141" spans="1:15" ht="12.75" customHeight="1">
      <c r="A141" s="243" t="s">
        <v>157</v>
      </c>
      <c r="B141" s="232" t="s">
        <v>180</v>
      </c>
      <c r="C141" s="119" t="s">
        <v>140</v>
      </c>
      <c r="D141" s="165">
        <f>Перечень!K134</f>
        <v>5</v>
      </c>
      <c r="E141" s="19" t="s">
        <v>31</v>
      </c>
      <c r="F141" s="167">
        <f>Перечень!M134</f>
        <v>10</v>
      </c>
      <c r="G141" s="103"/>
      <c r="H141" s="83">
        <f t="shared" si="8"/>
        <v>-10</v>
      </c>
      <c r="I141" s="119" t="s">
        <v>19</v>
      </c>
      <c r="J141" s="168">
        <f>Перечень!O134</f>
        <v>1</v>
      </c>
      <c r="K141" s="133"/>
      <c r="L141" s="91">
        <f t="shared" si="5"/>
        <v>-1</v>
      </c>
      <c r="M141" s="173">
        <f>Перечень!P134</f>
        <v>1.5</v>
      </c>
      <c r="N141" s="132"/>
      <c r="O141" s="83">
        <f t="shared" si="3"/>
        <v>-1.5</v>
      </c>
    </row>
    <row r="142" spans="1:15" ht="12.75" customHeight="1">
      <c r="A142" s="244"/>
      <c r="B142" s="233"/>
      <c r="C142" s="119" t="s">
        <v>140</v>
      </c>
      <c r="D142" s="165">
        <f>Перечень!K135</f>
        <v>0</v>
      </c>
      <c r="E142" s="19" t="s">
        <v>117</v>
      </c>
      <c r="F142" s="167">
        <f>Перечень!M135</f>
        <v>0</v>
      </c>
      <c r="G142" s="103"/>
      <c r="H142" s="83">
        <f t="shared" si="8"/>
        <v>0</v>
      </c>
      <c r="I142" s="119" t="s">
        <v>19</v>
      </c>
      <c r="J142" s="168">
        <f>Перечень!O135</f>
        <v>0</v>
      </c>
      <c r="K142" s="133"/>
      <c r="L142" s="91">
        <f t="shared" si="5"/>
        <v>0</v>
      </c>
      <c r="M142" s="173">
        <f>Перечень!P135</f>
        <v>0</v>
      </c>
      <c r="N142" s="132"/>
      <c r="O142" s="83">
        <f t="shared" si="3"/>
        <v>0</v>
      </c>
    </row>
    <row r="143" spans="1:15" ht="12.75" customHeight="1">
      <c r="A143" s="243" t="s">
        <v>158</v>
      </c>
      <c r="B143" s="232" t="s">
        <v>181</v>
      </c>
      <c r="C143" s="119" t="s">
        <v>140</v>
      </c>
      <c r="D143" s="165">
        <f>Перечень!K136</f>
        <v>0</v>
      </c>
      <c r="E143" s="19" t="s">
        <v>31</v>
      </c>
      <c r="F143" s="167">
        <f>Перечень!M136</f>
        <v>0</v>
      </c>
      <c r="G143" s="103"/>
      <c r="H143" s="83">
        <f t="shared" si="8"/>
        <v>0</v>
      </c>
      <c r="I143" s="119" t="s">
        <v>19</v>
      </c>
      <c r="J143" s="168">
        <f>Перечень!O136</f>
        <v>0</v>
      </c>
      <c r="K143" s="133"/>
      <c r="L143" s="91">
        <f t="shared" si="5"/>
        <v>0</v>
      </c>
      <c r="M143" s="173">
        <f>Перечень!P136</f>
        <v>0</v>
      </c>
      <c r="N143" s="132"/>
      <c r="O143" s="83">
        <f t="shared" si="3"/>
        <v>0</v>
      </c>
    </row>
    <row r="144" spans="1:15" ht="12.75" customHeight="1">
      <c r="A144" s="244"/>
      <c r="B144" s="233"/>
      <c r="C144" s="119" t="s">
        <v>140</v>
      </c>
      <c r="D144" s="165">
        <f>Перечень!K137</f>
        <v>0</v>
      </c>
      <c r="E144" s="19" t="s">
        <v>117</v>
      </c>
      <c r="F144" s="167">
        <f>Перечень!M137</f>
        <v>0</v>
      </c>
      <c r="G144" s="103"/>
      <c r="H144" s="83">
        <f t="shared" si="8"/>
        <v>0</v>
      </c>
      <c r="I144" s="119" t="s">
        <v>19</v>
      </c>
      <c r="J144" s="168">
        <f>Перечень!O137</f>
        <v>0</v>
      </c>
      <c r="K144" s="133"/>
      <c r="L144" s="91">
        <f t="shared" si="5"/>
        <v>0</v>
      </c>
      <c r="M144" s="173">
        <f>Перечень!P137</f>
        <v>0</v>
      </c>
      <c r="N144" s="132"/>
      <c r="O144" s="83">
        <f t="shared" si="3"/>
        <v>0</v>
      </c>
    </row>
    <row r="145" spans="1:15" ht="12.75" customHeight="1">
      <c r="A145" s="243" t="s">
        <v>159</v>
      </c>
      <c r="B145" s="232" t="s">
        <v>165</v>
      </c>
      <c r="C145" s="119" t="s">
        <v>140</v>
      </c>
      <c r="D145" s="165">
        <f>Перечень!K138</f>
        <v>0</v>
      </c>
      <c r="E145" s="19" t="s">
        <v>31</v>
      </c>
      <c r="F145" s="167">
        <f>Перечень!M138</f>
        <v>0</v>
      </c>
      <c r="G145" s="103"/>
      <c r="H145" s="83">
        <f t="shared" si="8"/>
        <v>0</v>
      </c>
      <c r="I145" s="119" t="s">
        <v>19</v>
      </c>
      <c r="J145" s="168">
        <f>Перечень!O138</f>
        <v>0</v>
      </c>
      <c r="K145" s="133"/>
      <c r="L145" s="91">
        <f t="shared" si="5"/>
        <v>0</v>
      </c>
      <c r="M145" s="173">
        <f>Перечень!P138</f>
        <v>0</v>
      </c>
      <c r="N145" s="132"/>
      <c r="O145" s="83">
        <f t="shared" si="3"/>
        <v>0</v>
      </c>
    </row>
    <row r="146" spans="1:15" ht="12.75" customHeight="1">
      <c r="A146" s="244"/>
      <c r="B146" s="233"/>
      <c r="C146" s="119" t="s">
        <v>140</v>
      </c>
      <c r="D146" s="165">
        <f>Перечень!K139</f>
        <v>0</v>
      </c>
      <c r="E146" s="19" t="s">
        <v>117</v>
      </c>
      <c r="F146" s="167">
        <f>Перечень!M139</f>
        <v>0</v>
      </c>
      <c r="G146" s="103"/>
      <c r="H146" s="83">
        <f t="shared" si="8"/>
        <v>0</v>
      </c>
      <c r="I146" s="119" t="s">
        <v>19</v>
      </c>
      <c r="J146" s="168">
        <f>Перечень!O139</f>
        <v>0</v>
      </c>
      <c r="K146" s="133"/>
      <c r="L146" s="91">
        <f t="shared" si="5"/>
        <v>0</v>
      </c>
      <c r="M146" s="173">
        <f>Перечень!P139</f>
        <v>0</v>
      </c>
      <c r="N146" s="132"/>
      <c r="O146" s="83">
        <f t="shared" si="3"/>
        <v>0</v>
      </c>
    </row>
    <row r="147" spans="1:15" ht="12.75" customHeight="1">
      <c r="A147" s="243" t="s">
        <v>160</v>
      </c>
      <c r="B147" s="232" t="s">
        <v>184</v>
      </c>
      <c r="C147" s="119" t="s">
        <v>140</v>
      </c>
      <c r="D147" s="165">
        <f>Перечень!K140</f>
        <v>1</v>
      </c>
      <c r="E147" s="19" t="s">
        <v>31</v>
      </c>
      <c r="F147" s="167">
        <f>Перечень!M140</f>
        <v>50</v>
      </c>
      <c r="G147" s="103"/>
      <c r="H147" s="83">
        <f t="shared" si="8"/>
        <v>-50</v>
      </c>
      <c r="I147" s="119" t="s">
        <v>19</v>
      </c>
      <c r="J147" s="168">
        <f>Перечень!O140</f>
        <v>4.5</v>
      </c>
      <c r="K147" s="133"/>
      <c r="L147" s="91">
        <f t="shared" si="5"/>
        <v>-4.5</v>
      </c>
      <c r="M147" s="173">
        <f>Перечень!P140</f>
        <v>6.8</v>
      </c>
      <c r="N147" s="132"/>
      <c r="O147" s="83">
        <f aca="true" t="shared" si="9" ref="O147:O210">N147-M147</f>
        <v>-6.8</v>
      </c>
    </row>
    <row r="148" spans="1:15" ht="12.75" customHeight="1">
      <c r="A148" s="244"/>
      <c r="B148" s="233"/>
      <c r="C148" s="119" t="s">
        <v>140</v>
      </c>
      <c r="D148" s="165">
        <f>Перечень!K141</f>
        <v>0</v>
      </c>
      <c r="E148" s="19" t="s">
        <v>117</v>
      </c>
      <c r="F148" s="167">
        <f>Перечень!M141</f>
        <v>0</v>
      </c>
      <c r="G148" s="103"/>
      <c r="H148" s="83">
        <f t="shared" si="8"/>
        <v>0</v>
      </c>
      <c r="I148" s="119" t="s">
        <v>19</v>
      </c>
      <c r="J148" s="168">
        <f>Перечень!O141</f>
        <v>0</v>
      </c>
      <c r="K148" s="133"/>
      <c r="L148" s="91">
        <f aca="true" t="shared" si="10" ref="L148:L207">K148-J148</f>
        <v>0</v>
      </c>
      <c r="M148" s="173">
        <f>Перечень!P141</f>
        <v>0</v>
      </c>
      <c r="N148" s="132"/>
      <c r="O148" s="83">
        <f t="shared" si="9"/>
        <v>0</v>
      </c>
    </row>
    <row r="149" spans="1:15" ht="12.75" customHeight="1">
      <c r="A149" s="243" t="s">
        <v>182</v>
      </c>
      <c r="B149" s="232" t="s">
        <v>268</v>
      </c>
      <c r="C149" s="119" t="s">
        <v>140</v>
      </c>
      <c r="D149" s="165">
        <f>Перечень!K142</f>
        <v>5</v>
      </c>
      <c r="E149" s="19" t="s">
        <v>31</v>
      </c>
      <c r="F149" s="167">
        <f>Перечень!M142</f>
        <v>50</v>
      </c>
      <c r="G149" s="103"/>
      <c r="H149" s="83">
        <f t="shared" si="8"/>
        <v>-50</v>
      </c>
      <c r="I149" s="119" t="s">
        <v>19</v>
      </c>
      <c r="J149" s="168">
        <f>Перечень!O142</f>
        <v>2</v>
      </c>
      <c r="K149" s="133"/>
      <c r="L149" s="91">
        <f t="shared" si="10"/>
        <v>-2</v>
      </c>
      <c r="M149" s="173">
        <f>Перечень!P142</f>
        <v>3</v>
      </c>
      <c r="N149" s="132"/>
      <c r="O149" s="83">
        <f t="shared" si="9"/>
        <v>-3</v>
      </c>
    </row>
    <row r="150" spans="1:15" ht="12.75" customHeight="1">
      <c r="A150" s="244"/>
      <c r="B150" s="233"/>
      <c r="C150" s="119" t="s">
        <v>140</v>
      </c>
      <c r="D150" s="165">
        <f>Перечень!K143</f>
        <v>0</v>
      </c>
      <c r="E150" s="19" t="s">
        <v>117</v>
      </c>
      <c r="F150" s="167">
        <f>Перечень!M143</f>
        <v>0</v>
      </c>
      <c r="G150" s="103"/>
      <c r="H150" s="83">
        <f t="shared" si="8"/>
        <v>0</v>
      </c>
      <c r="I150" s="119" t="s">
        <v>19</v>
      </c>
      <c r="J150" s="168">
        <f>Перечень!O143</f>
        <v>0</v>
      </c>
      <c r="K150" s="133"/>
      <c r="L150" s="91">
        <f t="shared" si="10"/>
        <v>0</v>
      </c>
      <c r="M150" s="173">
        <f>Перечень!P143</f>
        <v>0</v>
      </c>
      <c r="N150" s="132"/>
      <c r="O150" s="83">
        <f t="shared" si="9"/>
        <v>0</v>
      </c>
    </row>
    <row r="151" spans="1:15" ht="12.75" customHeight="1">
      <c r="A151" s="243" t="s">
        <v>185</v>
      </c>
      <c r="B151" s="232" t="s">
        <v>301</v>
      </c>
      <c r="C151" s="119" t="s">
        <v>140</v>
      </c>
      <c r="D151" s="165">
        <f>Перечень!K144</f>
        <v>2</v>
      </c>
      <c r="E151" s="19" t="s">
        <v>31</v>
      </c>
      <c r="F151" s="167">
        <f>Перечень!M144</f>
        <v>50</v>
      </c>
      <c r="G151" s="103"/>
      <c r="H151" s="83">
        <f t="shared" si="8"/>
        <v>-50</v>
      </c>
      <c r="I151" s="119" t="s">
        <v>19</v>
      </c>
      <c r="J151" s="170">
        <f>Перечень!O144</f>
        <v>0.5</v>
      </c>
      <c r="K151" s="131"/>
      <c r="L151" s="89">
        <f t="shared" si="10"/>
        <v>-0.5</v>
      </c>
      <c r="M151" s="173">
        <f>Перечень!P144</f>
        <v>0.8</v>
      </c>
      <c r="N151" s="132"/>
      <c r="O151" s="83">
        <f t="shared" si="9"/>
        <v>-0.8</v>
      </c>
    </row>
    <row r="152" spans="1:15" ht="12.75" customHeight="1">
      <c r="A152" s="244"/>
      <c r="B152" s="233"/>
      <c r="C152" s="119" t="s">
        <v>140</v>
      </c>
      <c r="D152" s="165">
        <f>Перечень!K145</f>
        <v>0</v>
      </c>
      <c r="E152" s="19" t="s">
        <v>117</v>
      </c>
      <c r="F152" s="167">
        <f>Перечень!M145</f>
        <v>0</v>
      </c>
      <c r="G152" s="103"/>
      <c r="H152" s="83">
        <f t="shared" si="8"/>
        <v>0</v>
      </c>
      <c r="I152" s="119" t="s">
        <v>19</v>
      </c>
      <c r="J152" s="170">
        <f>Перечень!O145</f>
        <v>0</v>
      </c>
      <c r="K152" s="131"/>
      <c r="L152" s="89">
        <f t="shared" si="10"/>
        <v>0</v>
      </c>
      <c r="M152" s="173">
        <f>Перечень!P145</f>
        <v>0</v>
      </c>
      <c r="N152" s="132"/>
      <c r="O152" s="83">
        <f t="shared" si="9"/>
        <v>0</v>
      </c>
    </row>
    <row r="153" spans="1:15" ht="12.75" customHeight="1">
      <c r="A153" s="243" t="s">
        <v>217</v>
      </c>
      <c r="B153" s="232" t="s">
        <v>215</v>
      </c>
      <c r="C153" s="119" t="s">
        <v>140</v>
      </c>
      <c r="D153" s="165">
        <f>Перечень!K146</f>
        <v>1</v>
      </c>
      <c r="E153" s="19" t="s">
        <v>31</v>
      </c>
      <c r="F153" s="167">
        <f>Перечень!M146</f>
        <v>130</v>
      </c>
      <c r="G153" s="103"/>
      <c r="H153" s="83">
        <f t="shared" si="8"/>
        <v>-130</v>
      </c>
      <c r="I153" s="119" t="s">
        <v>19</v>
      </c>
      <c r="J153" s="168">
        <f>Перечень!O146</f>
        <v>0.5</v>
      </c>
      <c r="K153" s="133"/>
      <c r="L153" s="91">
        <f t="shared" si="10"/>
        <v>-0.5</v>
      </c>
      <c r="M153" s="173">
        <f>Перечень!P146</f>
        <v>0.8</v>
      </c>
      <c r="N153" s="132"/>
      <c r="O153" s="83">
        <f t="shared" si="9"/>
        <v>-0.8</v>
      </c>
    </row>
    <row r="154" spans="1:15" ht="12.75" customHeight="1">
      <c r="A154" s="244"/>
      <c r="B154" s="233"/>
      <c r="C154" s="119" t="s">
        <v>140</v>
      </c>
      <c r="D154" s="165">
        <f>Перечень!K147</f>
        <v>0</v>
      </c>
      <c r="E154" s="19" t="s">
        <v>117</v>
      </c>
      <c r="F154" s="167">
        <f>Перечень!M147</f>
        <v>0</v>
      </c>
      <c r="G154" s="103"/>
      <c r="H154" s="83">
        <f t="shared" si="8"/>
        <v>0</v>
      </c>
      <c r="I154" s="119" t="s">
        <v>19</v>
      </c>
      <c r="J154" s="168">
        <f>Перечень!O147</f>
        <v>0</v>
      </c>
      <c r="K154" s="133"/>
      <c r="L154" s="91">
        <f t="shared" si="10"/>
        <v>0</v>
      </c>
      <c r="M154" s="173">
        <f>Перечень!P147</f>
        <v>0</v>
      </c>
      <c r="N154" s="132"/>
      <c r="O154" s="83">
        <f t="shared" si="9"/>
        <v>0</v>
      </c>
    </row>
    <row r="155" spans="1:15" ht="12.75" customHeight="1">
      <c r="A155" s="243" t="s">
        <v>218</v>
      </c>
      <c r="B155" s="232" t="s">
        <v>216</v>
      </c>
      <c r="C155" s="119" t="s">
        <v>140</v>
      </c>
      <c r="D155" s="165">
        <f>Перечень!K148</f>
        <v>4</v>
      </c>
      <c r="E155" s="19" t="s">
        <v>31</v>
      </c>
      <c r="F155" s="167">
        <f>Перечень!M148</f>
        <v>80</v>
      </c>
      <c r="G155" s="103"/>
      <c r="H155" s="83">
        <f t="shared" si="8"/>
        <v>-80</v>
      </c>
      <c r="I155" s="119" t="s">
        <v>19</v>
      </c>
      <c r="J155" s="168">
        <f>Перечень!O148</f>
        <v>0.5</v>
      </c>
      <c r="K155" s="133"/>
      <c r="L155" s="91">
        <f t="shared" si="10"/>
        <v>-0.5</v>
      </c>
      <c r="M155" s="173">
        <f>Перечень!P148</f>
        <v>0.8</v>
      </c>
      <c r="N155" s="132"/>
      <c r="O155" s="83">
        <f t="shared" si="9"/>
        <v>-0.8</v>
      </c>
    </row>
    <row r="156" spans="1:15" ht="12.75" customHeight="1">
      <c r="A156" s="244"/>
      <c r="B156" s="233"/>
      <c r="C156" s="119" t="s">
        <v>140</v>
      </c>
      <c r="D156" s="165">
        <f>Перечень!K149</f>
        <v>0</v>
      </c>
      <c r="E156" s="19" t="s">
        <v>117</v>
      </c>
      <c r="F156" s="167">
        <f>Перечень!M149</f>
        <v>0</v>
      </c>
      <c r="G156" s="103"/>
      <c r="H156" s="83">
        <f t="shared" si="8"/>
        <v>0</v>
      </c>
      <c r="I156" s="119" t="s">
        <v>19</v>
      </c>
      <c r="J156" s="168">
        <f>Перечень!O149</f>
        <v>0</v>
      </c>
      <c r="K156" s="133"/>
      <c r="L156" s="91">
        <f t="shared" si="10"/>
        <v>0</v>
      </c>
      <c r="M156" s="173">
        <f>Перечень!P149</f>
        <v>0</v>
      </c>
      <c r="N156" s="132"/>
      <c r="O156" s="83">
        <f t="shared" si="9"/>
        <v>0</v>
      </c>
    </row>
    <row r="157" spans="1:15" ht="12.75" customHeight="1">
      <c r="A157" s="243" t="s">
        <v>269</v>
      </c>
      <c r="B157" s="232" t="s">
        <v>183</v>
      </c>
      <c r="C157" s="119" t="s">
        <v>140</v>
      </c>
      <c r="D157" s="165">
        <f>Перечень!K150</f>
        <v>0</v>
      </c>
      <c r="E157" s="19" t="s">
        <v>31</v>
      </c>
      <c r="F157" s="167">
        <f>Перечень!M150</f>
        <v>0</v>
      </c>
      <c r="G157" s="103"/>
      <c r="H157" s="83">
        <f t="shared" si="8"/>
        <v>0</v>
      </c>
      <c r="I157" s="119" t="s">
        <v>19</v>
      </c>
      <c r="J157" s="168">
        <f>Перечень!O150</f>
        <v>0</v>
      </c>
      <c r="K157" s="133"/>
      <c r="L157" s="91">
        <f t="shared" si="10"/>
        <v>0</v>
      </c>
      <c r="M157" s="173">
        <f>Перечень!P150</f>
        <v>0</v>
      </c>
      <c r="N157" s="132"/>
      <c r="O157" s="83">
        <f t="shared" si="9"/>
        <v>0</v>
      </c>
    </row>
    <row r="158" spans="1:15" ht="12.75" customHeight="1">
      <c r="A158" s="244"/>
      <c r="B158" s="233"/>
      <c r="C158" s="119" t="s">
        <v>140</v>
      </c>
      <c r="D158" s="165">
        <f>Перечень!K151</f>
        <v>0</v>
      </c>
      <c r="E158" s="19" t="s">
        <v>117</v>
      </c>
      <c r="F158" s="167">
        <f>Перечень!M151</f>
        <v>0</v>
      </c>
      <c r="G158" s="103"/>
      <c r="H158" s="83">
        <f t="shared" si="8"/>
        <v>0</v>
      </c>
      <c r="I158" s="119" t="s">
        <v>19</v>
      </c>
      <c r="J158" s="168">
        <f>Перечень!O151</f>
        <v>0</v>
      </c>
      <c r="K158" s="133"/>
      <c r="L158" s="91">
        <f t="shared" si="10"/>
        <v>0</v>
      </c>
      <c r="M158" s="173">
        <f>Перечень!P151</f>
        <v>0</v>
      </c>
      <c r="N158" s="132"/>
      <c r="O158" s="83">
        <f t="shared" si="9"/>
        <v>0</v>
      </c>
    </row>
    <row r="159" spans="1:15" ht="12.75" customHeight="1">
      <c r="A159" s="243" t="s">
        <v>300</v>
      </c>
      <c r="B159" s="232" t="s">
        <v>183</v>
      </c>
      <c r="C159" s="119" t="s">
        <v>140</v>
      </c>
      <c r="D159" s="165">
        <f>Перечень!K152</f>
        <v>0</v>
      </c>
      <c r="E159" s="19" t="s">
        <v>31</v>
      </c>
      <c r="F159" s="167">
        <f>Перечень!M152</f>
        <v>0</v>
      </c>
      <c r="G159" s="103"/>
      <c r="H159" s="83">
        <f t="shared" si="8"/>
        <v>0</v>
      </c>
      <c r="I159" s="119" t="s">
        <v>19</v>
      </c>
      <c r="J159" s="168">
        <f>Перечень!O152</f>
        <v>0</v>
      </c>
      <c r="K159" s="133"/>
      <c r="L159" s="91">
        <f t="shared" si="10"/>
        <v>0</v>
      </c>
      <c r="M159" s="173">
        <f>Перечень!P152</f>
        <v>0</v>
      </c>
      <c r="N159" s="132"/>
      <c r="O159" s="83">
        <f t="shared" si="9"/>
        <v>0</v>
      </c>
    </row>
    <row r="160" spans="1:15" ht="12.75" customHeight="1">
      <c r="A160" s="244"/>
      <c r="B160" s="233"/>
      <c r="C160" s="119" t="s">
        <v>140</v>
      </c>
      <c r="D160" s="165">
        <f>Перечень!K153</f>
        <v>0</v>
      </c>
      <c r="E160" s="19" t="s">
        <v>117</v>
      </c>
      <c r="F160" s="167">
        <f>Перечень!M153</f>
        <v>0</v>
      </c>
      <c r="G160" s="103"/>
      <c r="H160" s="83">
        <f t="shared" si="8"/>
        <v>0</v>
      </c>
      <c r="I160" s="119" t="s">
        <v>19</v>
      </c>
      <c r="J160" s="168">
        <f>Перечень!O153</f>
        <v>0</v>
      </c>
      <c r="K160" s="133"/>
      <c r="L160" s="91">
        <f t="shared" si="10"/>
        <v>0</v>
      </c>
      <c r="M160" s="173">
        <f>Перечень!P153</f>
        <v>0</v>
      </c>
      <c r="N160" s="132"/>
      <c r="O160" s="83">
        <f t="shared" si="9"/>
        <v>0</v>
      </c>
    </row>
    <row r="161" spans="1:15" ht="12.75" customHeight="1">
      <c r="A161" s="251" t="s">
        <v>161</v>
      </c>
      <c r="B161" s="252"/>
      <c r="C161" s="124"/>
      <c r="D161" s="76"/>
      <c r="E161" s="77" t="s">
        <v>31</v>
      </c>
      <c r="F161" s="78">
        <f>F139+F141+F143+F145+F147+F149+F153+F155+F157+F159</f>
        <v>320</v>
      </c>
      <c r="G161" s="78">
        <f>G139+G141+G143+G145+G147+G149+G153+G155+G157+G159</f>
        <v>0</v>
      </c>
      <c r="H161" s="78">
        <f t="shared" si="8"/>
        <v>-320</v>
      </c>
      <c r="I161" s="79" t="s">
        <v>29</v>
      </c>
      <c r="J161" s="90">
        <f>J139+J141+J143+J145+J147+J149+J153+J155+J157+J159</f>
        <v>8.5</v>
      </c>
      <c r="K161" s="90">
        <f>K139+K141+K143+K145+K147+K149+K153+K155+K157+K159</f>
        <v>0</v>
      </c>
      <c r="L161" s="90">
        <f t="shared" si="10"/>
        <v>-8.5</v>
      </c>
      <c r="M161" s="78">
        <f>M139+M141+M143+M145+M147+M149+M153+M155+M157+M159</f>
        <v>12.900000000000002</v>
      </c>
      <c r="N161" s="78">
        <f>N139+N141+N143+N145+N147+N149+N153+N155+N157+N159</f>
        <v>0</v>
      </c>
      <c r="O161" s="78">
        <f t="shared" si="9"/>
        <v>-12.900000000000002</v>
      </c>
    </row>
    <row r="162" spans="1:15" ht="12.75" customHeight="1">
      <c r="A162" s="253"/>
      <c r="B162" s="254"/>
      <c r="C162" s="124"/>
      <c r="D162" s="76"/>
      <c r="E162" s="77" t="s">
        <v>117</v>
      </c>
      <c r="F162" s="78">
        <f>F140+F142+F144+F146+F148+F150+F154+F156+F158+F160</f>
        <v>0</v>
      </c>
      <c r="G162" s="78">
        <f>G140+G142+G144+G146+G148+G150+G154+G156+G158+G160</f>
        <v>0</v>
      </c>
      <c r="H162" s="78">
        <f t="shared" si="8"/>
        <v>0</v>
      </c>
      <c r="I162" s="80"/>
      <c r="J162" s="90">
        <f>J140+J142+J144+J146+J148+J150+J154+J156+J158+J160</f>
        <v>0</v>
      </c>
      <c r="K162" s="90">
        <f>K140+K142+K144+K146+K148+K150+K154+K156+K158+K160</f>
        <v>0</v>
      </c>
      <c r="L162" s="90">
        <f t="shared" si="10"/>
        <v>0</v>
      </c>
      <c r="M162" s="78">
        <f>M140+M142+M144+M146+M148+M150+M154+M156+M158+M160</f>
        <v>0</v>
      </c>
      <c r="N162" s="78">
        <f>N140+N142+N144+N146+N148+N150+N154+N156+N158+N160</f>
        <v>0</v>
      </c>
      <c r="O162" s="78">
        <f t="shared" si="9"/>
        <v>0</v>
      </c>
    </row>
    <row r="163" spans="1:15" ht="12.75" customHeight="1">
      <c r="A163" s="255"/>
      <c r="B163" s="256"/>
      <c r="C163" s="124"/>
      <c r="D163" s="81"/>
      <c r="E163" s="82" t="s">
        <v>129</v>
      </c>
      <c r="F163" s="83">
        <f>F161+F162</f>
        <v>320</v>
      </c>
      <c r="G163" s="83">
        <f>G161+G162</f>
        <v>0</v>
      </c>
      <c r="H163" s="83">
        <f t="shared" si="8"/>
        <v>-320</v>
      </c>
      <c r="I163" s="80"/>
      <c r="J163" s="91">
        <f>J161+J162</f>
        <v>8.5</v>
      </c>
      <c r="K163" s="91">
        <f>K161+K162</f>
        <v>0</v>
      </c>
      <c r="L163" s="91">
        <f t="shared" si="10"/>
        <v>-8.5</v>
      </c>
      <c r="M163" s="83">
        <f>M161+M162</f>
        <v>12.900000000000002</v>
      </c>
      <c r="N163" s="83">
        <f>N161+N162</f>
        <v>0</v>
      </c>
      <c r="O163" s="83">
        <f t="shared" si="9"/>
        <v>-12.900000000000002</v>
      </c>
    </row>
    <row r="164" spans="1:15" ht="12.75">
      <c r="A164" s="257" t="s">
        <v>162</v>
      </c>
      <c r="B164" s="259" t="s">
        <v>127</v>
      </c>
      <c r="C164" s="120"/>
      <c r="D164" s="121"/>
      <c r="E164" s="37"/>
      <c r="F164" s="105"/>
      <c r="G164" s="105"/>
      <c r="H164" s="136"/>
      <c r="I164" s="137"/>
      <c r="J164" s="138"/>
      <c r="K164" s="138"/>
      <c r="L164" s="138"/>
      <c r="M164" s="139"/>
      <c r="N164" s="139"/>
      <c r="O164" s="139"/>
    </row>
    <row r="165" spans="1:15" ht="12.75">
      <c r="A165" s="258"/>
      <c r="B165" s="260"/>
      <c r="C165" s="122"/>
      <c r="D165" s="123"/>
      <c r="E165" s="38"/>
      <c r="F165" s="106"/>
      <c r="G165" s="106"/>
      <c r="H165" s="140"/>
      <c r="I165" s="141"/>
      <c r="J165" s="142"/>
      <c r="K165" s="142"/>
      <c r="L165" s="142"/>
      <c r="M165" s="143"/>
      <c r="N165" s="143"/>
      <c r="O165" s="143"/>
    </row>
    <row r="166" spans="1:15" ht="22.5">
      <c r="A166" s="243" t="s">
        <v>166</v>
      </c>
      <c r="B166" s="232" t="s">
        <v>179</v>
      </c>
      <c r="C166" s="119" t="s">
        <v>140</v>
      </c>
      <c r="D166" s="165">
        <f>Перечень!K159</f>
        <v>0</v>
      </c>
      <c r="E166" s="19" t="s">
        <v>31</v>
      </c>
      <c r="F166" s="167">
        <f>Перечень!M159</f>
        <v>0</v>
      </c>
      <c r="G166" s="103"/>
      <c r="H166" s="83">
        <f aca="true" t="shared" si="11" ref="H166:H180">G166-F166</f>
        <v>0</v>
      </c>
      <c r="I166" s="119" t="s">
        <v>19</v>
      </c>
      <c r="J166" s="168">
        <f>Перечень!O159</f>
        <v>0</v>
      </c>
      <c r="K166" s="133"/>
      <c r="L166" s="91">
        <f t="shared" si="10"/>
        <v>0</v>
      </c>
      <c r="M166" s="173">
        <f>Перечень!P159</f>
        <v>0</v>
      </c>
      <c r="N166" s="132"/>
      <c r="O166" s="83">
        <f t="shared" si="9"/>
        <v>0</v>
      </c>
    </row>
    <row r="167" spans="1:15" ht="23.25" customHeight="1">
      <c r="A167" s="244"/>
      <c r="B167" s="233"/>
      <c r="C167" s="119" t="s">
        <v>140</v>
      </c>
      <c r="D167" s="165">
        <f>Перечень!K160</f>
        <v>0</v>
      </c>
      <c r="E167" s="19" t="s">
        <v>117</v>
      </c>
      <c r="F167" s="167">
        <f>Перечень!M160</f>
        <v>0</v>
      </c>
      <c r="G167" s="103"/>
      <c r="H167" s="83">
        <f t="shared" si="11"/>
        <v>0</v>
      </c>
      <c r="I167" s="119" t="s">
        <v>19</v>
      </c>
      <c r="J167" s="168">
        <f>Перечень!O160</f>
        <v>0</v>
      </c>
      <c r="K167" s="133"/>
      <c r="L167" s="91">
        <f t="shared" si="10"/>
        <v>0</v>
      </c>
      <c r="M167" s="173">
        <f>Перечень!P160</f>
        <v>0</v>
      </c>
      <c r="N167" s="132"/>
      <c r="O167" s="83">
        <f t="shared" si="9"/>
        <v>0</v>
      </c>
    </row>
    <row r="168" spans="1:15" ht="12.75" customHeight="1">
      <c r="A168" s="243" t="s">
        <v>167</v>
      </c>
      <c r="B168" s="232" t="s">
        <v>174</v>
      </c>
      <c r="C168" s="119" t="s">
        <v>140</v>
      </c>
      <c r="D168" s="165">
        <f>Перечень!K161</f>
        <v>0</v>
      </c>
      <c r="E168" s="19" t="s">
        <v>31</v>
      </c>
      <c r="F168" s="167">
        <f>Перечень!M161</f>
        <v>0</v>
      </c>
      <c r="G168" s="103"/>
      <c r="H168" s="83">
        <f t="shared" si="11"/>
        <v>0</v>
      </c>
      <c r="I168" s="119" t="s">
        <v>19</v>
      </c>
      <c r="J168" s="168">
        <f>Перечень!O161</f>
        <v>0</v>
      </c>
      <c r="K168" s="133"/>
      <c r="L168" s="91">
        <f t="shared" si="10"/>
        <v>0</v>
      </c>
      <c r="M168" s="173">
        <f>Перечень!P161</f>
        <v>0</v>
      </c>
      <c r="N168" s="132"/>
      <c r="O168" s="83">
        <f t="shared" si="9"/>
        <v>0</v>
      </c>
    </row>
    <row r="169" spans="1:15" ht="12.75" customHeight="1">
      <c r="A169" s="244"/>
      <c r="B169" s="233"/>
      <c r="C169" s="119" t="s">
        <v>140</v>
      </c>
      <c r="D169" s="165">
        <f>Перечень!K162</f>
        <v>0</v>
      </c>
      <c r="E169" s="19" t="s">
        <v>117</v>
      </c>
      <c r="F169" s="167">
        <f>Перечень!M162</f>
        <v>0</v>
      </c>
      <c r="G169" s="103"/>
      <c r="H169" s="83">
        <f t="shared" si="11"/>
        <v>0</v>
      </c>
      <c r="I169" s="119" t="s">
        <v>19</v>
      </c>
      <c r="J169" s="168">
        <f>Перечень!O162</f>
        <v>0</v>
      </c>
      <c r="K169" s="133"/>
      <c r="L169" s="91">
        <f t="shared" si="10"/>
        <v>0</v>
      </c>
      <c r="M169" s="173">
        <f>Перечень!P162</f>
        <v>0</v>
      </c>
      <c r="N169" s="132"/>
      <c r="O169" s="83">
        <f t="shared" si="9"/>
        <v>0</v>
      </c>
    </row>
    <row r="170" spans="1:15" ht="12.75" customHeight="1">
      <c r="A170" s="243" t="s">
        <v>168</v>
      </c>
      <c r="B170" s="232" t="s">
        <v>175</v>
      </c>
      <c r="C170" s="119" t="s">
        <v>140</v>
      </c>
      <c r="D170" s="165">
        <f>Перечень!K163</f>
        <v>0</v>
      </c>
      <c r="E170" s="19" t="s">
        <v>31</v>
      </c>
      <c r="F170" s="167">
        <f>Перечень!M163</f>
        <v>0</v>
      </c>
      <c r="G170" s="103"/>
      <c r="H170" s="83">
        <f t="shared" si="11"/>
        <v>0</v>
      </c>
      <c r="I170" s="119" t="s">
        <v>19</v>
      </c>
      <c r="J170" s="168">
        <f>Перечень!O163</f>
        <v>0</v>
      </c>
      <c r="K170" s="133"/>
      <c r="L170" s="91">
        <f t="shared" si="10"/>
        <v>0</v>
      </c>
      <c r="M170" s="173">
        <f>Перечень!P163</f>
        <v>0</v>
      </c>
      <c r="N170" s="132"/>
      <c r="O170" s="83">
        <f t="shared" si="9"/>
        <v>0</v>
      </c>
    </row>
    <row r="171" spans="1:15" ht="12.75" customHeight="1">
      <c r="A171" s="244"/>
      <c r="B171" s="233"/>
      <c r="C171" s="119" t="s">
        <v>140</v>
      </c>
      <c r="D171" s="165">
        <f>Перечень!K164</f>
        <v>0</v>
      </c>
      <c r="E171" s="19" t="s">
        <v>117</v>
      </c>
      <c r="F171" s="167">
        <f>Перечень!M164</f>
        <v>0</v>
      </c>
      <c r="G171" s="103"/>
      <c r="H171" s="83">
        <f t="shared" si="11"/>
        <v>0</v>
      </c>
      <c r="I171" s="119" t="s">
        <v>19</v>
      </c>
      <c r="J171" s="168">
        <f>Перечень!O164</f>
        <v>0</v>
      </c>
      <c r="K171" s="133"/>
      <c r="L171" s="91">
        <f t="shared" si="10"/>
        <v>0</v>
      </c>
      <c r="M171" s="173">
        <f>Перечень!P164</f>
        <v>0</v>
      </c>
      <c r="N171" s="132"/>
      <c r="O171" s="83">
        <f t="shared" si="9"/>
        <v>0</v>
      </c>
    </row>
    <row r="172" spans="1:15" ht="12.75" customHeight="1">
      <c r="A172" s="243" t="s">
        <v>170</v>
      </c>
      <c r="B172" s="232" t="s">
        <v>221</v>
      </c>
      <c r="C172" s="119" t="s">
        <v>140</v>
      </c>
      <c r="D172" s="165">
        <f>Перечень!K165</f>
        <v>4</v>
      </c>
      <c r="E172" s="19" t="s">
        <v>31</v>
      </c>
      <c r="F172" s="167">
        <f>Перечень!M165</f>
        <v>60</v>
      </c>
      <c r="G172" s="103"/>
      <c r="H172" s="83">
        <f t="shared" si="11"/>
        <v>-60</v>
      </c>
      <c r="I172" s="119" t="s">
        <v>19</v>
      </c>
      <c r="J172" s="168">
        <f>Перечень!O165</f>
        <v>0.6</v>
      </c>
      <c r="K172" s="133"/>
      <c r="L172" s="91">
        <f t="shared" si="10"/>
        <v>-0.6</v>
      </c>
      <c r="M172" s="173">
        <f>Перечень!P165</f>
        <v>1</v>
      </c>
      <c r="N172" s="132"/>
      <c r="O172" s="83">
        <f t="shared" si="9"/>
        <v>-1</v>
      </c>
    </row>
    <row r="173" spans="1:15" ht="12.75" customHeight="1">
      <c r="A173" s="244"/>
      <c r="B173" s="233"/>
      <c r="C173" s="119" t="s">
        <v>140</v>
      </c>
      <c r="D173" s="165">
        <f>Перечень!K166</f>
        <v>0</v>
      </c>
      <c r="E173" s="19" t="s">
        <v>117</v>
      </c>
      <c r="F173" s="167">
        <f>Перечень!M166</f>
        <v>0</v>
      </c>
      <c r="G173" s="103"/>
      <c r="H173" s="83">
        <f t="shared" si="11"/>
        <v>0</v>
      </c>
      <c r="I173" s="119" t="s">
        <v>19</v>
      </c>
      <c r="J173" s="168">
        <f>Перечень!O166</f>
        <v>0</v>
      </c>
      <c r="K173" s="133"/>
      <c r="L173" s="91">
        <f t="shared" si="10"/>
        <v>0</v>
      </c>
      <c r="M173" s="173">
        <f>Перечень!P166</f>
        <v>0</v>
      </c>
      <c r="N173" s="132"/>
      <c r="O173" s="83">
        <f t="shared" si="9"/>
        <v>0</v>
      </c>
    </row>
    <row r="174" spans="1:15" ht="12.75" customHeight="1">
      <c r="A174" s="243" t="s">
        <v>169</v>
      </c>
      <c r="B174" s="232" t="s">
        <v>183</v>
      </c>
      <c r="C174" s="119" t="s">
        <v>140</v>
      </c>
      <c r="D174" s="165">
        <f>Перечень!K167</f>
        <v>0</v>
      </c>
      <c r="E174" s="19" t="s">
        <v>31</v>
      </c>
      <c r="F174" s="167">
        <f>Перечень!M167</f>
        <v>0</v>
      </c>
      <c r="G174" s="103"/>
      <c r="H174" s="83">
        <f t="shared" si="11"/>
        <v>0</v>
      </c>
      <c r="I174" s="119" t="s">
        <v>19</v>
      </c>
      <c r="J174" s="168">
        <f>Перечень!O167</f>
        <v>0</v>
      </c>
      <c r="K174" s="133"/>
      <c r="L174" s="91">
        <f t="shared" si="10"/>
        <v>0</v>
      </c>
      <c r="M174" s="173">
        <f>Перечень!P167</f>
        <v>0</v>
      </c>
      <c r="N174" s="132"/>
      <c r="O174" s="83">
        <f t="shared" si="9"/>
        <v>0</v>
      </c>
    </row>
    <row r="175" spans="1:15" ht="12.75" customHeight="1">
      <c r="A175" s="244"/>
      <c r="B175" s="233"/>
      <c r="C175" s="119" t="s">
        <v>140</v>
      </c>
      <c r="D175" s="165">
        <f>Перечень!K168</f>
        <v>0</v>
      </c>
      <c r="E175" s="19" t="s">
        <v>117</v>
      </c>
      <c r="F175" s="167">
        <f>Перечень!M168</f>
        <v>0</v>
      </c>
      <c r="G175" s="103"/>
      <c r="H175" s="83">
        <f t="shared" si="11"/>
        <v>0</v>
      </c>
      <c r="I175" s="119" t="s">
        <v>19</v>
      </c>
      <c r="J175" s="168">
        <f>Перечень!O168</f>
        <v>0</v>
      </c>
      <c r="K175" s="133"/>
      <c r="L175" s="91">
        <f t="shared" si="10"/>
        <v>0</v>
      </c>
      <c r="M175" s="173">
        <f>Перечень!P168</f>
        <v>0</v>
      </c>
      <c r="N175" s="132"/>
      <c r="O175" s="83">
        <f t="shared" si="9"/>
        <v>0</v>
      </c>
    </row>
    <row r="176" spans="1:15" ht="12.75" customHeight="1">
      <c r="A176" s="243" t="s">
        <v>220</v>
      </c>
      <c r="B176" s="232" t="s">
        <v>183</v>
      </c>
      <c r="C176" s="119" t="s">
        <v>140</v>
      </c>
      <c r="D176" s="165">
        <f>Перечень!K169</f>
        <v>0</v>
      </c>
      <c r="E176" s="19" t="s">
        <v>31</v>
      </c>
      <c r="F176" s="167">
        <f>Перечень!M169</f>
        <v>0</v>
      </c>
      <c r="G176" s="103"/>
      <c r="H176" s="83">
        <f t="shared" si="11"/>
        <v>0</v>
      </c>
      <c r="I176" s="119" t="s">
        <v>19</v>
      </c>
      <c r="J176" s="168">
        <f>Перечень!O169</f>
        <v>0</v>
      </c>
      <c r="K176" s="133"/>
      <c r="L176" s="91">
        <f t="shared" si="10"/>
        <v>0</v>
      </c>
      <c r="M176" s="173">
        <f>Перечень!P169</f>
        <v>0</v>
      </c>
      <c r="N176" s="132"/>
      <c r="O176" s="83">
        <f t="shared" si="9"/>
        <v>0</v>
      </c>
    </row>
    <row r="177" spans="1:15" ht="12.75" customHeight="1">
      <c r="A177" s="244"/>
      <c r="B177" s="233"/>
      <c r="C177" s="119" t="s">
        <v>140</v>
      </c>
      <c r="D177" s="165">
        <f>Перечень!K170</f>
        <v>0</v>
      </c>
      <c r="E177" s="19" t="s">
        <v>117</v>
      </c>
      <c r="F177" s="167">
        <f>Перечень!M170</f>
        <v>0</v>
      </c>
      <c r="G177" s="103"/>
      <c r="H177" s="83">
        <f t="shared" si="11"/>
        <v>0</v>
      </c>
      <c r="I177" s="119" t="s">
        <v>19</v>
      </c>
      <c r="J177" s="168">
        <f>Перечень!O170</f>
        <v>0</v>
      </c>
      <c r="K177" s="133"/>
      <c r="L177" s="91">
        <f t="shared" si="10"/>
        <v>0</v>
      </c>
      <c r="M177" s="173">
        <f>Перечень!P170</f>
        <v>0</v>
      </c>
      <c r="N177" s="132"/>
      <c r="O177" s="83">
        <f t="shared" si="9"/>
        <v>0</v>
      </c>
    </row>
    <row r="178" spans="1:15" ht="12.75" customHeight="1">
      <c r="A178" s="251" t="s">
        <v>171</v>
      </c>
      <c r="B178" s="252"/>
      <c r="C178" s="124"/>
      <c r="D178" s="76"/>
      <c r="E178" s="77" t="s">
        <v>31</v>
      </c>
      <c r="F178" s="78">
        <f>F166+F168+F170+F174+F176</f>
        <v>0</v>
      </c>
      <c r="G178" s="78">
        <f>G166+G168+G170+G174+G176</f>
        <v>0</v>
      </c>
      <c r="H178" s="78">
        <f t="shared" si="11"/>
        <v>0</v>
      </c>
      <c r="I178" s="79" t="s">
        <v>29</v>
      </c>
      <c r="J178" s="90">
        <f>J166+J168+J170+J174+J176</f>
        <v>0</v>
      </c>
      <c r="K178" s="90">
        <f>K166+K168+K170+K174+K176</f>
        <v>0</v>
      </c>
      <c r="L178" s="90">
        <f t="shared" si="10"/>
        <v>0</v>
      </c>
      <c r="M178" s="78">
        <f>M166+M168+M170+M174+M176</f>
        <v>0</v>
      </c>
      <c r="N178" s="78">
        <f>N166+N168+N170+N174+N176</f>
        <v>0</v>
      </c>
      <c r="O178" s="78">
        <f t="shared" si="9"/>
        <v>0</v>
      </c>
    </row>
    <row r="179" spans="1:15" ht="12.75" customHeight="1">
      <c r="A179" s="253"/>
      <c r="B179" s="254"/>
      <c r="C179" s="124"/>
      <c r="D179" s="76"/>
      <c r="E179" s="77" t="s">
        <v>117</v>
      </c>
      <c r="F179" s="78">
        <f>F167+F169+F171+F175+F177</f>
        <v>0</v>
      </c>
      <c r="G179" s="78">
        <f>G167+G169+G171+G175+G177</f>
        <v>0</v>
      </c>
      <c r="H179" s="78">
        <f t="shared" si="11"/>
        <v>0</v>
      </c>
      <c r="I179" s="80"/>
      <c r="J179" s="90">
        <f>J167+J169+J171+J175+J177</f>
        <v>0</v>
      </c>
      <c r="K179" s="90">
        <f>K167+K169+K171+K175+K177</f>
        <v>0</v>
      </c>
      <c r="L179" s="90">
        <f t="shared" si="10"/>
        <v>0</v>
      </c>
      <c r="M179" s="78">
        <f>M167+M169+M171+M175+M177</f>
        <v>0</v>
      </c>
      <c r="N179" s="78">
        <f>N167+N169+N171+N175+N177</f>
        <v>0</v>
      </c>
      <c r="O179" s="78">
        <f t="shared" si="9"/>
        <v>0</v>
      </c>
    </row>
    <row r="180" spans="1:15" ht="12.75" customHeight="1">
      <c r="A180" s="255"/>
      <c r="B180" s="256"/>
      <c r="C180" s="124"/>
      <c r="D180" s="81"/>
      <c r="E180" s="82" t="s">
        <v>129</v>
      </c>
      <c r="F180" s="83">
        <f>F178+F179</f>
        <v>0</v>
      </c>
      <c r="G180" s="83">
        <f>G178+G179</f>
        <v>0</v>
      </c>
      <c r="H180" s="83">
        <f t="shared" si="11"/>
        <v>0</v>
      </c>
      <c r="I180" s="80"/>
      <c r="J180" s="91">
        <f>J178+J179</f>
        <v>0</v>
      </c>
      <c r="K180" s="91">
        <f>K178+K179</f>
        <v>0</v>
      </c>
      <c r="L180" s="91">
        <f t="shared" si="10"/>
        <v>0</v>
      </c>
      <c r="M180" s="83">
        <f>M178+M179</f>
        <v>0</v>
      </c>
      <c r="N180" s="83">
        <f>N178+N179</f>
        <v>0</v>
      </c>
      <c r="O180" s="83">
        <f t="shared" si="9"/>
        <v>0</v>
      </c>
    </row>
    <row r="181" spans="1:15" ht="12.75">
      <c r="A181" s="257" t="s">
        <v>163</v>
      </c>
      <c r="B181" s="259" t="s">
        <v>194</v>
      </c>
      <c r="C181" s="120"/>
      <c r="D181" s="121"/>
      <c r="E181" s="37"/>
      <c r="F181" s="105"/>
      <c r="G181" s="105"/>
      <c r="H181" s="136"/>
      <c r="I181" s="137"/>
      <c r="J181" s="138"/>
      <c r="K181" s="138"/>
      <c r="L181" s="138"/>
      <c r="M181" s="139"/>
      <c r="N181" s="139"/>
      <c r="O181" s="139"/>
    </row>
    <row r="182" spans="1:15" ht="12.75">
      <c r="A182" s="258"/>
      <c r="B182" s="260"/>
      <c r="C182" s="122"/>
      <c r="D182" s="123"/>
      <c r="E182" s="38"/>
      <c r="F182" s="106"/>
      <c r="G182" s="106"/>
      <c r="H182" s="140"/>
      <c r="I182" s="141"/>
      <c r="J182" s="142"/>
      <c r="K182" s="142"/>
      <c r="L182" s="142"/>
      <c r="M182" s="143"/>
      <c r="N182" s="143"/>
      <c r="O182" s="143"/>
    </row>
    <row r="183" spans="1:15" ht="12.75" customHeight="1">
      <c r="A183" s="243" t="s">
        <v>186</v>
      </c>
      <c r="B183" s="232" t="s">
        <v>313</v>
      </c>
      <c r="C183" s="119" t="s">
        <v>140</v>
      </c>
      <c r="D183" s="165">
        <f>Перечень!K176</f>
        <v>0</v>
      </c>
      <c r="E183" s="19" t="s">
        <v>31</v>
      </c>
      <c r="F183" s="167">
        <f>Перечень!M176</f>
        <v>0</v>
      </c>
      <c r="G183" s="103"/>
      <c r="H183" s="83">
        <f aca="true" t="shared" si="12" ref="H183:H210">G183-F183</f>
        <v>0</v>
      </c>
      <c r="I183" s="134" t="s">
        <v>250</v>
      </c>
      <c r="J183" s="168">
        <f>Перечень!O176</f>
        <v>0</v>
      </c>
      <c r="K183" s="133"/>
      <c r="L183" s="91">
        <f t="shared" si="10"/>
        <v>0</v>
      </c>
      <c r="M183" s="173">
        <f>Перечень!P176</f>
        <v>0</v>
      </c>
      <c r="N183" s="132"/>
      <c r="O183" s="83">
        <f t="shared" si="9"/>
        <v>0</v>
      </c>
    </row>
    <row r="184" spans="1:15" ht="12.75" customHeight="1">
      <c r="A184" s="244"/>
      <c r="B184" s="233"/>
      <c r="C184" s="119" t="s">
        <v>140</v>
      </c>
      <c r="D184" s="165">
        <f>Перечень!K177</f>
        <v>0</v>
      </c>
      <c r="E184" s="19" t="s">
        <v>117</v>
      </c>
      <c r="F184" s="167">
        <f>Перечень!M177</f>
        <v>0</v>
      </c>
      <c r="G184" s="103"/>
      <c r="H184" s="83">
        <f t="shared" si="12"/>
        <v>0</v>
      </c>
      <c r="I184" s="134" t="s">
        <v>250</v>
      </c>
      <c r="J184" s="168">
        <f>Перечень!O177</f>
        <v>0</v>
      </c>
      <c r="K184" s="133"/>
      <c r="L184" s="91">
        <f t="shared" si="10"/>
        <v>0</v>
      </c>
      <c r="M184" s="173">
        <f>Перечень!P177</f>
        <v>0</v>
      </c>
      <c r="N184" s="132"/>
      <c r="O184" s="83">
        <f t="shared" si="9"/>
        <v>0</v>
      </c>
    </row>
    <row r="185" spans="1:15" ht="12.75" customHeight="1">
      <c r="A185" s="243" t="s">
        <v>187</v>
      </c>
      <c r="B185" s="232" t="s">
        <v>195</v>
      </c>
      <c r="C185" s="119" t="s">
        <v>140</v>
      </c>
      <c r="D185" s="165">
        <f>Перечень!K178</f>
        <v>0</v>
      </c>
      <c r="E185" s="19" t="s">
        <v>31</v>
      </c>
      <c r="F185" s="167">
        <f>Перечень!M178</f>
        <v>0</v>
      </c>
      <c r="G185" s="103"/>
      <c r="H185" s="83">
        <f t="shared" si="12"/>
        <v>0</v>
      </c>
      <c r="I185" s="134" t="s">
        <v>250</v>
      </c>
      <c r="J185" s="168">
        <f>Перечень!O178</f>
        <v>0</v>
      </c>
      <c r="K185" s="133"/>
      <c r="L185" s="91">
        <f t="shared" si="10"/>
        <v>0</v>
      </c>
      <c r="M185" s="173">
        <f>Перечень!P178</f>
        <v>0</v>
      </c>
      <c r="N185" s="132"/>
      <c r="O185" s="83">
        <f t="shared" si="9"/>
        <v>0</v>
      </c>
    </row>
    <row r="186" spans="1:15" ht="12.75" customHeight="1">
      <c r="A186" s="244"/>
      <c r="B186" s="233"/>
      <c r="C186" s="119" t="s">
        <v>140</v>
      </c>
      <c r="D186" s="165">
        <f>Перечень!K179</f>
        <v>5</v>
      </c>
      <c r="E186" s="19" t="s">
        <v>117</v>
      </c>
      <c r="F186" s="167">
        <f>Перечень!M179</f>
        <v>15</v>
      </c>
      <c r="G186" s="103"/>
      <c r="H186" s="83">
        <f t="shared" si="12"/>
        <v>-15</v>
      </c>
      <c r="I186" s="134" t="s">
        <v>250</v>
      </c>
      <c r="J186" s="168">
        <f>Перечень!O179</f>
        <v>0.25</v>
      </c>
      <c r="K186" s="133"/>
      <c r="L186" s="91">
        <f t="shared" si="10"/>
        <v>-0.25</v>
      </c>
      <c r="M186" s="173">
        <f>Перечень!P179</f>
        <v>1.2</v>
      </c>
      <c r="N186" s="132"/>
      <c r="O186" s="83">
        <f t="shared" si="9"/>
        <v>-1.2</v>
      </c>
    </row>
    <row r="187" spans="1:15" ht="12.75" customHeight="1">
      <c r="A187" s="243" t="s">
        <v>188</v>
      </c>
      <c r="B187" s="232" t="s">
        <v>314</v>
      </c>
      <c r="C187" s="119" t="s">
        <v>140</v>
      </c>
      <c r="D187" s="165">
        <f>Перечень!K180</f>
        <v>0</v>
      </c>
      <c r="E187" s="19" t="s">
        <v>31</v>
      </c>
      <c r="F187" s="167">
        <f>Перечень!M180</f>
        <v>0</v>
      </c>
      <c r="G187" s="103"/>
      <c r="H187" s="83">
        <f t="shared" si="12"/>
        <v>0</v>
      </c>
      <c r="I187" s="134" t="s">
        <v>250</v>
      </c>
      <c r="J187" s="168">
        <f>Перечень!O180</f>
        <v>0</v>
      </c>
      <c r="K187" s="133"/>
      <c r="L187" s="91">
        <f t="shared" si="10"/>
        <v>0</v>
      </c>
      <c r="M187" s="173">
        <f>Перечень!P180</f>
        <v>0</v>
      </c>
      <c r="N187" s="132"/>
      <c r="O187" s="83">
        <f t="shared" si="9"/>
        <v>0</v>
      </c>
    </row>
    <row r="188" spans="1:15" ht="12.75" customHeight="1">
      <c r="A188" s="244"/>
      <c r="B188" s="233"/>
      <c r="C188" s="119" t="s">
        <v>140</v>
      </c>
      <c r="D188" s="165">
        <f>Перечень!K181</f>
        <v>0</v>
      </c>
      <c r="E188" s="19" t="s">
        <v>117</v>
      </c>
      <c r="F188" s="167">
        <f>Перечень!M181</f>
        <v>0</v>
      </c>
      <c r="G188" s="103"/>
      <c r="H188" s="83">
        <f t="shared" si="12"/>
        <v>0</v>
      </c>
      <c r="I188" s="134" t="s">
        <v>250</v>
      </c>
      <c r="J188" s="168">
        <f>Перечень!O181</f>
        <v>0</v>
      </c>
      <c r="K188" s="133"/>
      <c r="L188" s="91">
        <f t="shared" si="10"/>
        <v>0</v>
      </c>
      <c r="M188" s="173">
        <f>Перечень!P181</f>
        <v>0</v>
      </c>
      <c r="N188" s="132"/>
      <c r="O188" s="83">
        <f t="shared" si="9"/>
        <v>0</v>
      </c>
    </row>
    <row r="189" spans="1:15" ht="12.75" customHeight="1">
      <c r="A189" s="243" t="s">
        <v>189</v>
      </c>
      <c r="B189" s="232" t="s">
        <v>270</v>
      </c>
      <c r="C189" s="119" t="s">
        <v>140</v>
      </c>
      <c r="D189" s="165">
        <f>Перечень!K182</f>
        <v>0</v>
      </c>
      <c r="E189" s="19" t="s">
        <v>31</v>
      </c>
      <c r="F189" s="167">
        <f>Перечень!M182</f>
        <v>0</v>
      </c>
      <c r="G189" s="103"/>
      <c r="H189" s="83">
        <f t="shared" si="12"/>
        <v>0</v>
      </c>
      <c r="I189" s="134" t="s">
        <v>250</v>
      </c>
      <c r="J189" s="168">
        <f>Перечень!O182</f>
        <v>0</v>
      </c>
      <c r="K189" s="133"/>
      <c r="L189" s="91">
        <f t="shared" si="10"/>
        <v>0</v>
      </c>
      <c r="M189" s="173">
        <f>Перечень!P182</f>
        <v>0</v>
      </c>
      <c r="N189" s="132"/>
      <c r="O189" s="83">
        <f t="shared" si="9"/>
        <v>0</v>
      </c>
    </row>
    <row r="190" spans="1:15" ht="12.75" customHeight="1">
      <c r="A190" s="244"/>
      <c r="B190" s="233"/>
      <c r="C190" s="119" t="s">
        <v>140</v>
      </c>
      <c r="D190" s="165">
        <f>Перечень!K183</f>
        <v>0</v>
      </c>
      <c r="E190" s="19" t="s">
        <v>117</v>
      </c>
      <c r="F190" s="167">
        <f>Перечень!M183</f>
        <v>0</v>
      </c>
      <c r="G190" s="103"/>
      <c r="H190" s="83">
        <f t="shared" si="12"/>
        <v>0</v>
      </c>
      <c r="I190" s="134" t="s">
        <v>250</v>
      </c>
      <c r="J190" s="168">
        <f>Перечень!O183</f>
        <v>0</v>
      </c>
      <c r="K190" s="133"/>
      <c r="L190" s="91">
        <f t="shared" si="10"/>
        <v>0</v>
      </c>
      <c r="M190" s="173">
        <f>Перечень!P183</f>
        <v>0</v>
      </c>
      <c r="N190" s="132"/>
      <c r="O190" s="83">
        <f t="shared" si="9"/>
        <v>0</v>
      </c>
    </row>
    <row r="191" spans="1:15" ht="12.75" customHeight="1">
      <c r="A191" s="243" t="s">
        <v>190</v>
      </c>
      <c r="B191" s="232" t="s">
        <v>271</v>
      </c>
      <c r="C191" s="119" t="s">
        <v>140</v>
      </c>
      <c r="D191" s="165">
        <f>Перечень!K184</f>
        <v>0</v>
      </c>
      <c r="E191" s="19" t="s">
        <v>31</v>
      </c>
      <c r="F191" s="167">
        <f>Перечень!M184</f>
        <v>0</v>
      </c>
      <c r="G191" s="103"/>
      <c r="H191" s="83">
        <f t="shared" si="12"/>
        <v>0</v>
      </c>
      <c r="I191" s="134" t="s">
        <v>250</v>
      </c>
      <c r="J191" s="168">
        <f>Перечень!O184</f>
        <v>0</v>
      </c>
      <c r="K191" s="133"/>
      <c r="L191" s="91">
        <f t="shared" si="10"/>
        <v>0</v>
      </c>
      <c r="M191" s="173">
        <f>Перечень!P184</f>
        <v>0</v>
      </c>
      <c r="N191" s="132"/>
      <c r="O191" s="83">
        <f t="shared" si="9"/>
        <v>0</v>
      </c>
    </row>
    <row r="192" spans="1:15" ht="12.75" customHeight="1">
      <c r="A192" s="244"/>
      <c r="B192" s="233"/>
      <c r="C192" s="119" t="s">
        <v>140</v>
      </c>
      <c r="D192" s="165">
        <f>Перечень!K185</f>
        <v>0</v>
      </c>
      <c r="E192" s="19" t="s">
        <v>117</v>
      </c>
      <c r="F192" s="167">
        <f>Перечень!M185</f>
        <v>0</v>
      </c>
      <c r="G192" s="103"/>
      <c r="H192" s="83">
        <f t="shared" si="12"/>
        <v>0</v>
      </c>
      <c r="I192" s="134" t="s">
        <v>250</v>
      </c>
      <c r="J192" s="168">
        <f>Перечень!O185</f>
        <v>0</v>
      </c>
      <c r="K192" s="133"/>
      <c r="L192" s="91">
        <f t="shared" si="10"/>
        <v>0</v>
      </c>
      <c r="M192" s="173">
        <f>Перечень!P185</f>
        <v>0</v>
      </c>
      <c r="N192" s="132"/>
      <c r="O192" s="83">
        <f t="shared" si="9"/>
        <v>0</v>
      </c>
    </row>
    <row r="193" spans="1:15" ht="22.5" customHeight="1">
      <c r="A193" s="243" t="s">
        <v>191</v>
      </c>
      <c r="B193" s="232" t="s">
        <v>312</v>
      </c>
      <c r="C193" s="119" t="s">
        <v>140</v>
      </c>
      <c r="D193" s="165">
        <f>Перечень!K186</f>
        <v>0</v>
      </c>
      <c r="E193" s="19" t="s">
        <v>31</v>
      </c>
      <c r="F193" s="167">
        <f>Перечень!M186</f>
        <v>0</v>
      </c>
      <c r="G193" s="103"/>
      <c r="H193" s="83">
        <f t="shared" si="12"/>
        <v>0</v>
      </c>
      <c r="I193" s="134" t="s">
        <v>250</v>
      </c>
      <c r="J193" s="168">
        <f>Перечень!O186</f>
        <v>0</v>
      </c>
      <c r="K193" s="133"/>
      <c r="L193" s="91">
        <f t="shared" si="10"/>
        <v>0</v>
      </c>
      <c r="M193" s="173">
        <f>Перечень!P186</f>
        <v>0</v>
      </c>
      <c r="N193" s="132"/>
      <c r="O193" s="83">
        <f t="shared" si="9"/>
        <v>0</v>
      </c>
    </row>
    <row r="194" spans="1:15" ht="25.5" customHeight="1">
      <c r="A194" s="244"/>
      <c r="B194" s="233"/>
      <c r="C194" s="119" t="s">
        <v>140</v>
      </c>
      <c r="D194" s="165">
        <f>Перечень!K187</f>
        <v>0</v>
      </c>
      <c r="E194" s="19" t="s">
        <v>117</v>
      </c>
      <c r="F194" s="167">
        <f>Перечень!M187</f>
        <v>0</v>
      </c>
      <c r="G194" s="103"/>
      <c r="H194" s="83">
        <f t="shared" si="12"/>
        <v>0</v>
      </c>
      <c r="I194" s="134" t="s">
        <v>250</v>
      </c>
      <c r="J194" s="168">
        <f>Перечень!O187</f>
        <v>0</v>
      </c>
      <c r="K194" s="133"/>
      <c r="L194" s="91">
        <f t="shared" si="10"/>
        <v>0</v>
      </c>
      <c r="M194" s="173">
        <f>Перечень!P187</f>
        <v>0</v>
      </c>
      <c r="N194" s="132"/>
      <c r="O194" s="83">
        <f t="shared" si="9"/>
        <v>0</v>
      </c>
    </row>
    <row r="195" spans="1:15" ht="12.75" customHeight="1">
      <c r="A195" s="243" t="s">
        <v>192</v>
      </c>
      <c r="B195" s="232" t="s">
        <v>302</v>
      </c>
      <c r="C195" s="119" t="s">
        <v>140</v>
      </c>
      <c r="D195" s="165">
        <f>Перечень!K188</f>
        <v>0</v>
      </c>
      <c r="E195" s="19" t="s">
        <v>31</v>
      </c>
      <c r="F195" s="167">
        <f>Перечень!M188</f>
        <v>0</v>
      </c>
      <c r="G195" s="103"/>
      <c r="H195" s="83">
        <f t="shared" si="12"/>
        <v>0</v>
      </c>
      <c r="I195" s="134" t="s">
        <v>250</v>
      </c>
      <c r="J195" s="168">
        <f>Перечень!O188</f>
        <v>0</v>
      </c>
      <c r="K195" s="133"/>
      <c r="L195" s="91">
        <f t="shared" si="10"/>
        <v>0</v>
      </c>
      <c r="M195" s="173">
        <f>Перечень!P188</f>
        <v>0</v>
      </c>
      <c r="N195" s="132"/>
      <c r="O195" s="83">
        <f t="shared" si="9"/>
        <v>0</v>
      </c>
    </row>
    <row r="196" spans="1:15" ht="12.75" customHeight="1">
      <c r="A196" s="244"/>
      <c r="B196" s="233"/>
      <c r="C196" s="119" t="s">
        <v>140</v>
      </c>
      <c r="D196" s="165">
        <f>Перечень!K189</f>
        <v>0</v>
      </c>
      <c r="E196" s="19" t="s">
        <v>117</v>
      </c>
      <c r="F196" s="167">
        <f>Перечень!M189</f>
        <v>0</v>
      </c>
      <c r="G196" s="103"/>
      <c r="H196" s="83">
        <f t="shared" si="12"/>
        <v>0</v>
      </c>
      <c r="I196" s="134" t="s">
        <v>250</v>
      </c>
      <c r="J196" s="168">
        <f>Перечень!O189</f>
        <v>0</v>
      </c>
      <c r="K196" s="133"/>
      <c r="L196" s="91">
        <f t="shared" si="10"/>
        <v>0</v>
      </c>
      <c r="M196" s="173">
        <f>Перечень!P189</f>
        <v>0</v>
      </c>
      <c r="N196" s="132"/>
      <c r="O196" s="83">
        <f t="shared" si="9"/>
        <v>0</v>
      </c>
    </row>
    <row r="197" spans="1:15" ht="26.25" customHeight="1">
      <c r="A197" s="243" t="s">
        <v>272</v>
      </c>
      <c r="B197" s="232" t="s">
        <v>303</v>
      </c>
      <c r="C197" s="119" t="s">
        <v>140</v>
      </c>
      <c r="D197" s="165">
        <f>Перечень!K190</f>
        <v>0</v>
      </c>
      <c r="E197" s="19" t="s">
        <v>31</v>
      </c>
      <c r="F197" s="167">
        <f>Перечень!M190</f>
        <v>0</v>
      </c>
      <c r="G197" s="103"/>
      <c r="H197" s="83">
        <f t="shared" si="12"/>
        <v>0</v>
      </c>
      <c r="I197" s="134" t="s">
        <v>250</v>
      </c>
      <c r="J197" s="168">
        <f>Перечень!O190</f>
        <v>0</v>
      </c>
      <c r="K197" s="133"/>
      <c r="L197" s="91">
        <f t="shared" si="10"/>
        <v>0</v>
      </c>
      <c r="M197" s="173">
        <f>Перечень!P190</f>
        <v>0</v>
      </c>
      <c r="N197" s="132"/>
      <c r="O197" s="83">
        <f t="shared" si="9"/>
        <v>0</v>
      </c>
    </row>
    <row r="198" spans="1:15" ht="12.75" customHeight="1">
      <c r="A198" s="244"/>
      <c r="B198" s="233"/>
      <c r="C198" s="119" t="s">
        <v>140</v>
      </c>
      <c r="D198" s="165">
        <f>Перечень!K191</f>
        <v>0</v>
      </c>
      <c r="E198" s="19" t="s">
        <v>117</v>
      </c>
      <c r="F198" s="167">
        <f>Перечень!M191</f>
        <v>0</v>
      </c>
      <c r="G198" s="103"/>
      <c r="H198" s="83">
        <f t="shared" si="12"/>
        <v>0</v>
      </c>
      <c r="I198" s="134" t="s">
        <v>250</v>
      </c>
      <c r="J198" s="168">
        <f>Перечень!O191</f>
        <v>0</v>
      </c>
      <c r="K198" s="133"/>
      <c r="L198" s="91">
        <f t="shared" si="10"/>
        <v>0</v>
      </c>
      <c r="M198" s="173">
        <f>Перечень!P191</f>
        <v>0</v>
      </c>
      <c r="N198" s="132"/>
      <c r="O198" s="83">
        <f t="shared" si="9"/>
        <v>0</v>
      </c>
    </row>
    <row r="199" spans="1:15" ht="12.75" customHeight="1">
      <c r="A199" s="243" t="s">
        <v>273</v>
      </c>
      <c r="B199" s="232" t="s">
        <v>222</v>
      </c>
      <c r="C199" s="119" t="s">
        <v>140</v>
      </c>
      <c r="D199" s="165">
        <f>Перечень!K192</f>
        <v>1</v>
      </c>
      <c r="E199" s="19" t="s">
        <v>31</v>
      </c>
      <c r="F199" s="167">
        <f>Перечень!M192</f>
        <v>58</v>
      </c>
      <c r="G199" s="103"/>
      <c r="H199" s="83">
        <f t="shared" si="12"/>
        <v>-58</v>
      </c>
      <c r="I199" s="134" t="s">
        <v>250</v>
      </c>
      <c r="J199" s="168">
        <f>Перечень!O192</f>
        <v>0.25</v>
      </c>
      <c r="K199" s="133"/>
      <c r="L199" s="91">
        <f t="shared" si="10"/>
        <v>-0.25</v>
      </c>
      <c r="M199" s="173">
        <f>Перечень!P192</f>
        <v>1.2</v>
      </c>
      <c r="N199" s="132"/>
      <c r="O199" s="83">
        <f t="shared" si="9"/>
        <v>-1.2</v>
      </c>
    </row>
    <row r="200" spans="1:15" ht="12.75" customHeight="1">
      <c r="A200" s="244"/>
      <c r="B200" s="233"/>
      <c r="C200" s="119" t="s">
        <v>140</v>
      </c>
      <c r="D200" s="165">
        <f>Перечень!K193</f>
        <v>0</v>
      </c>
      <c r="E200" s="19" t="s">
        <v>117</v>
      </c>
      <c r="F200" s="167">
        <f>Перечень!M193</f>
        <v>0</v>
      </c>
      <c r="G200" s="103"/>
      <c r="H200" s="83">
        <f t="shared" si="12"/>
        <v>0</v>
      </c>
      <c r="I200" s="134" t="s">
        <v>250</v>
      </c>
      <c r="J200" s="168">
        <f>Перечень!O193</f>
        <v>0</v>
      </c>
      <c r="K200" s="133"/>
      <c r="L200" s="91">
        <f t="shared" si="10"/>
        <v>0</v>
      </c>
      <c r="M200" s="173">
        <f>Перечень!P193</f>
        <v>0</v>
      </c>
      <c r="N200" s="132"/>
      <c r="O200" s="83">
        <f t="shared" si="9"/>
        <v>0</v>
      </c>
    </row>
    <row r="201" spans="1:15" ht="12.75" customHeight="1">
      <c r="A201" s="243" t="s">
        <v>274</v>
      </c>
      <c r="B201" s="232" t="s">
        <v>183</v>
      </c>
      <c r="C201" s="119" t="s">
        <v>140</v>
      </c>
      <c r="D201" s="165">
        <f>Перечень!K194</f>
        <v>0</v>
      </c>
      <c r="E201" s="19" t="s">
        <v>31</v>
      </c>
      <c r="F201" s="167">
        <f>Перечень!M194</f>
        <v>0</v>
      </c>
      <c r="G201" s="103"/>
      <c r="H201" s="83">
        <f t="shared" si="12"/>
        <v>0</v>
      </c>
      <c r="I201" s="134" t="s">
        <v>250</v>
      </c>
      <c r="J201" s="168">
        <f>Перечень!O194</f>
        <v>0</v>
      </c>
      <c r="K201" s="133"/>
      <c r="L201" s="91">
        <f t="shared" si="10"/>
        <v>0</v>
      </c>
      <c r="M201" s="173">
        <f>Перечень!P194</f>
        <v>0</v>
      </c>
      <c r="N201" s="132"/>
      <c r="O201" s="83">
        <f t="shared" si="9"/>
        <v>0</v>
      </c>
    </row>
    <row r="202" spans="1:15" ht="12.75" customHeight="1">
      <c r="A202" s="244"/>
      <c r="B202" s="233"/>
      <c r="C202" s="119" t="s">
        <v>140</v>
      </c>
      <c r="D202" s="165">
        <f>Перечень!K195</f>
        <v>0</v>
      </c>
      <c r="E202" s="19" t="s">
        <v>117</v>
      </c>
      <c r="F202" s="167">
        <f>Перечень!M195</f>
        <v>0</v>
      </c>
      <c r="G202" s="103"/>
      <c r="H202" s="83">
        <f t="shared" si="12"/>
        <v>0</v>
      </c>
      <c r="I202" s="134" t="s">
        <v>250</v>
      </c>
      <c r="J202" s="168">
        <f>Перечень!O195</f>
        <v>0</v>
      </c>
      <c r="K202" s="133"/>
      <c r="L202" s="91">
        <f t="shared" si="10"/>
        <v>0</v>
      </c>
      <c r="M202" s="173">
        <f>Перечень!P195</f>
        <v>0</v>
      </c>
      <c r="N202" s="132"/>
      <c r="O202" s="83">
        <f t="shared" si="9"/>
        <v>0</v>
      </c>
    </row>
    <row r="203" spans="1:15" ht="12.75" customHeight="1">
      <c r="A203" s="243" t="s">
        <v>315</v>
      </c>
      <c r="B203" s="232" t="s">
        <v>183</v>
      </c>
      <c r="C203" s="119" t="s">
        <v>140</v>
      </c>
      <c r="D203" s="165">
        <f>Перечень!K196</f>
        <v>0</v>
      </c>
      <c r="E203" s="19" t="s">
        <v>31</v>
      </c>
      <c r="F203" s="167">
        <f>Перечень!M196</f>
        <v>0</v>
      </c>
      <c r="G203" s="103"/>
      <c r="H203" s="83">
        <f t="shared" si="12"/>
        <v>0</v>
      </c>
      <c r="I203" s="134" t="s">
        <v>250</v>
      </c>
      <c r="J203" s="168">
        <f>Перечень!O196</f>
        <v>0</v>
      </c>
      <c r="K203" s="133"/>
      <c r="L203" s="91">
        <f t="shared" si="10"/>
        <v>0</v>
      </c>
      <c r="M203" s="173">
        <f>Перечень!P196</f>
        <v>0</v>
      </c>
      <c r="N203" s="132"/>
      <c r="O203" s="83">
        <f t="shared" si="9"/>
        <v>0</v>
      </c>
    </row>
    <row r="204" spans="1:15" ht="12.75" customHeight="1">
      <c r="A204" s="244"/>
      <c r="B204" s="233"/>
      <c r="C204" s="119" t="s">
        <v>140</v>
      </c>
      <c r="D204" s="165">
        <f>Перечень!K197</f>
        <v>0</v>
      </c>
      <c r="E204" s="19" t="s">
        <v>117</v>
      </c>
      <c r="F204" s="167">
        <f>Перечень!M197</f>
        <v>0</v>
      </c>
      <c r="G204" s="103"/>
      <c r="H204" s="83">
        <f t="shared" si="12"/>
        <v>0</v>
      </c>
      <c r="I204" s="134" t="s">
        <v>250</v>
      </c>
      <c r="J204" s="168">
        <f>Перечень!O197</f>
        <v>0</v>
      </c>
      <c r="K204" s="133"/>
      <c r="L204" s="91">
        <f t="shared" si="10"/>
        <v>0</v>
      </c>
      <c r="M204" s="173">
        <f>Перечень!P197</f>
        <v>0</v>
      </c>
      <c r="N204" s="132"/>
      <c r="O204" s="83">
        <f t="shared" si="9"/>
        <v>0</v>
      </c>
    </row>
    <row r="205" spans="1:15" ht="12.75" customHeight="1">
      <c r="A205" s="251" t="s">
        <v>193</v>
      </c>
      <c r="B205" s="252"/>
      <c r="C205" s="124"/>
      <c r="D205" s="76"/>
      <c r="E205" s="77" t="s">
        <v>31</v>
      </c>
      <c r="F205" s="78">
        <f>F183+F185+F187+F189+F191+F193+F195+F197+F199+F201+F203</f>
        <v>58</v>
      </c>
      <c r="G205" s="78">
        <f>G183+G185+G187+G189+G191+G193+G195+G197+G199+G201+G203</f>
        <v>0</v>
      </c>
      <c r="H205" s="78">
        <f t="shared" si="12"/>
        <v>-58</v>
      </c>
      <c r="I205" s="79" t="s">
        <v>29</v>
      </c>
      <c r="J205" s="90">
        <f>J183+J185+J187+J189+J191+J193+J195+J197+J199+J201+J203</f>
        <v>0.25</v>
      </c>
      <c r="K205" s="90">
        <f>K183+K185+K187+K189+K191+K193+K195+K197+K199+K201+K203</f>
        <v>0</v>
      </c>
      <c r="L205" s="90">
        <f t="shared" si="10"/>
        <v>-0.25</v>
      </c>
      <c r="M205" s="78">
        <f>M183+M185+M187+M189+M191+M193+M195+M197+M199+M201+M203</f>
        <v>1.2</v>
      </c>
      <c r="N205" s="78">
        <f>N183+N185+N187+N189+N191+N193+N195+N197+N199+N201+N203</f>
        <v>0</v>
      </c>
      <c r="O205" s="78">
        <f t="shared" si="9"/>
        <v>-1.2</v>
      </c>
    </row>
    <row r="206" spans="1:15" ht="12.75" customHeight="1">
      <c r="A206" s="253"/>
      <c r="B206" s="254"/>
      <c r="C206" s="124"/>
      <c r="D206" s="76"/>
      <c r="E206" s="77" t="s">
        <v>117</v>
      </c>
      <c r="F206" s="78">
        <f>F184+F186+F188+F190+F192+F194+F196+F198+F200+F202+F204</f>
        <v>15</v>
      </c>
      <c r="G206" s="78">
        <f>G184+G186+G188+G190+G192+G194+G196+G198+G200+G202+G204</f>
        <v>0</v>
      </c>
      <c r="H206" s="78">
        <f t="shared" si="12"/>
        <v>-15</v>
      </c>
      <c r="I206" s="80"/>
      <c r="J206" s="90">
        <f>J184+J186+J188+J190+J192+J194+J196+J198+J200+J202+J204</f>
        <v>0.25</v>
      </c>
      <c r="K206" s="90">
        <f>K184+K186+K188+K190+K192+K194+K196+K198+K200+K202+K204</f>
        <v>0</v>
      </c>
      <c r="L206" s="90">
        <f t="shared" si="10"/>
        <v>-0.25</v>
      </c>
      <c r="M206" s="78">
        <f>M184+M186+M188+M190+M192+M194+M196+M198+M200+M202+M204</f>
        <v>1.2</v>
      </c>
      <c r="N206" s="78">
        <f>N184+N186+N188+N190+N192+N194+N196+N198+N200+N202+N204</f>
        <v>0</v>
      </c>
      <c r="O206" s="78">
        <f t="shared" si="9"/>
        <v>-1.2</v>
      </c>
    </row>
    <row r="207" spans="1:15" ht="12.75" customHeight="1">
      <c r="A207" s="255"/>
      <c r="B207" s="256"/>
      <c r="C207" s="124"/>
      <c r="D207" s="81"/>
      <c r="E207" s="82" t="s">
        <v>129</v>
      </c>
      <c r="F207" s="83">
        <f>F205+F206</f>
        <v>73</v>
      </c>
      <c r="G207" s="83">
        <f>G205+G206</f>
        <v>0</v>
      </c>
      <c r="H207" s="83">
        <f t="shared" si="12"/>
        <v>-73</v>
      </c>
      <c r="I207" s="80"/>
      <c r="J207" s="91">
        <f>J205+J206</f>
        <v>0.5</v>
      </c>
      <c r="K207" s="91">
        <f>K205+K206</f>
        <v>0</v>
      </c>
      <c r="L207" s="91">
        <f t="shared" si="10"/>
        <v>-0.5</v>
      </c>
      <c r="M207" s="83">
        <f>M205+M206</f>
        <v>2.4</v>
      </c>
      <c r="N207" s="83">
        <f>N205+N206</f>
        <v>0</v>
      </c>
      <c r="O207" s="83">
        <f t="shared" si="9"/>
        <v>-2.4</v>
      </c>
    </row>
    <row r="208" spans="1:15" ht="12.75" customHeight="1">
      <c r="A208" s="237" t="s">
        <v>164</v>
      </c>
      <c r="B208" s="238"/>
      <c r="C208" s="125"/>
      <c r="D208" s="73"/>
      <c r="E208" s="65" t="s">
        <v>31</v>
      </c>
      <c r="F208" s="66">
        <f>F117+F134+F161+F178+F205</f>
        <v>603</v>
      </c>
      <c r="G208" s="66">
        <f>G117+G134+G161+G178+G205</f>
        <v>0</v>
      </c>
      <c r="H208" s="66">
        <f t="shared" si="12"/>
        <v>-603</v>
      </c>
      <c r="I208" s="67" t="s">
        <v>29</v>
      </c>
      <c r="J208" s="95" t="s">
        <v>29</v>
      </c>
      <c r="K208" s="95" t="s">
        <v>29</v>
      </c>
      <c r="L208" s="95" t="s">
        <v>29</v>
      </c>
      <c r="M208" s="66">
        <f>M117+M134+M161+M178+M205</f>
        <v>18.7</v>
      </c>
      <c r="N208" s="66">
        <f>N117+N134+N161+N178+N205</f>
        <v>0</v>
      </c>
      <c r="O208" s="66">
        <f t="shared" si="9"/>
        <v>-18.7</v>
      </c>
    </row>
    <row r="209" spans="1:15" ht="12.75" customHeight="1">
      <c r="A209" s="239"/>
      <c r="B209" s="240"/>
      <c r="C209" s="125"/>
      <c r="D209" s="73"/>
      <c r="E209" s="65" t="s">
        <v>117</v>
      </c>
      <c r="F209" s="66">
        <f>F118+F135+F162+F179+F206</f>
        <v>25</v>
      </c>
      <c r="G209" s="66">
        <f>G118+G135+G162+G179+G206</f>
        <v>0</v>
      </c>
      <c r="H209" s="66">
        <f t="shared" si="12"/>
        <v>-25</v>
      </c>
      <c r="I209" s="69"/>
      <c r="J209" s="96"/>
      <c r="K209" s="96"/>
      <c r="L209" s="96"/>
      <c r="M209" s="66">
        <f>M118+M135+M162+M179+M206</f>
        <v>1.7999999999999998</v>
      </c>
      <c r="N209" s="66">
        <f>N118+N135+N162+N179+N206</f>
        <v>0</v>
      </c>
      <c r="O209" s="66">
        <f t="shared" si="9"/>
        <v>-1.7999999999999998</v>
      </c>
    </row>
    <row r="210" spans="1:15" ht="12.75" customHeight="1">
      <c r="A210" s="241"/>
      <c r="B210" s="242"/>
      <c r="C210" s="125"/>
      <c r="D210" s="74"/>
      <c r="E210" s="71" t="s">
        <v>129</v>
      </c>
      <c r="F210" s="72">
        <f>F208+F209</f>
        <v>628</v>
      </c>
      <c r="G210" s="72">
        <f>G208+G209</f>
        <v>0</v>
      </c>
      <c r="H210" s="72">
        <f t="shared" si="12"/>
        <v>-628</v>
      </c>
      <c r="I210" s="69"/>
      <c r="J210" s="96"/>
      <c r="K210" s="96"/>
      <c r="L210" s="96"/>
      <c r="M210" s="72">
        <f>M208+M209</f>
        <v>20.5</v>
      </c>
      <c r="N210" s="72">
        <f>N208+N209</f>
        <v>0</v>
      </c>
      <c r="O210" s="72">
        <f t="shared" si="9"/>
        <v>-20.5</v>
      </c>
    </row>
    <row r="211" spans="1:15" ht="36">
      <c r="A211" s="62">
        <v>4</v>
      </c>
      <c r="B211" s="62" t="s">
        <v>223</v>
      </c>
      <c r="C211" s="117"/>
      <c r="D211" s="118"/>
      <c r="E211" s="30"/>
      <c r="F211" s="126"/>
      <c r="G211" s="126"/>
      <c r="H211" s="127"/>
      <c r="I211" s="118"/>
      <c r="J211" s="128"/>
      <c r="K211" s="128"/>
      <c r="L211" s="128"/>
      <c r="M211" s="129"/>
      <c r="N211" s="129"/>
      <c r="O211" s="129"/>
    </row>
    <row r="212" spans="1:15" ht="12.75" customHeight="1">
      <c r="A212" s="243" t="s">
        <v>197</v>
      </c>
      <c r="B212" s="232" t="s">
        <v>206</v>
      </c>
      <c r="C212" s="119" t="s">
        <v>140</v>
      </c>
      <c r="D212" s="165">
        <f>Перечень!K205</f>
        <v>0</v>
      </c>
      <c r="E212" s="19" t="s">
        <v>31</v>
      </c>
      <c r="F212" s="167">
        <f>Перечень!M205</f>
        <v>0</v>
      </c>
      <c r="G212" s="103"/>
      <c r="H212" s="83">
        <f aca="true" t="shared" si="13" ref="H212:H230">G212-F212</f>
        <v>0</v>
      </c>
      <c r="I212" s="119" t="s">
        <v>19</v>
      </c>
      <c r="J212" s="168">
        <f>Перечень!O205</f>
        <v>0</v>
      </c>
      <c r="K212" s="133"/>
      <c r="L212" s="91">
        <f aca="true" t="shared" si="14" ref="L212:L275">K212-J212</f>
        <v>0</v>
      </c>
      <c r="M212" s="173">
        <f>Перечень!P205</f>
        <v>0</v>
      </c>
      <c r="N212" s="132"/>
      <c r="O212" s="83">
        <f aca="true" t="shared" si="15" ref="O212:O275">N212-M212</f>
        <v>0</v>
      </c>
    </row>
    <row r="213" spans="1:15" ht="12.75" customHeight="1">
      <c r="A213" s="244"/>
      <c r="B213" s="233"/>
      <c r="C213" s="119" t="s">
        <v>140</v>
      </c>
      <c r="D213" s="165">
        <f>Перечень!K206</f>
        <v>0</v>
      </c>
      <c r="E213" s="19" t="s">
        <v>117</v>
      </c>
      <c r="F213" s="167">
        <f>Перечень!M206</f>
        <v>0</v>
      </c>
      <c r="G213" s="103"/>
      <c r="H213" s="83">
        <f t="shared" si="13"/>
        <v>0</v>
      </c>
      <c r="I213" s="119" t="s">
        <v>19</v>
      </c>
      <c r="J213" s="168">
        <f>Перечень!O206</f>
        <v>0</v>
      </c>
      <c r="K213" s="133"/>
      <c r="L213" s="91">
        <f t="shared" si="14"/>
        <v>0</v>
      </c>
      <c r="M213" s="173">
        <f>Перечень!P206</f>
        <v>0</v>
      </c>
      <c r="N213" s="132"/>
      <c r="O213" s="83">
        <f t="shared" si="15"/>
        <v>0</v>
      </c>
    </row>
    <row r="214" spans="1:15" ht="12.75" customHeight="1">
      <c r="A214" s="243" t="s">
        <v>198</v>
      </c>
      <c r="B214" s="232" t="s">
        <v>207</v>
      </c>
      <c r="C214" s="119" t="s">
        <v>140</v>
      </c>
      <c r="D214" s="165">
        <f>Перечень!K207</f>
        <v>0</v>
      </c>
      <c r="E214" s="19" t="s">
        <v>31</v>
      </c>
      <c r="F214" s="167">
        <f>Перечень!M207</f>
        <v>0</v>
      </c>
      <c r="G214" s="103"/>
      <c r="H214" s="83">
        <f t="shared" si="13"/>
        <v>0</v>
      </c>
      <c r="I214" s="119" t="s">
        <v>19</v>
      </c>
      <c r="J214" s="168">
        <f>Перечень!O207</f>
        <v>0</v>
      </c>
      <c r="K214" s="133"/>
      <c r="L214" s="91">
        <f t="shared" si="14"/>
        <v>0</v>
      </c>
      <c r="M214" s="173">
        <f>Перечень!P207</f>
        <v>0</v>
      </c>
      <c r="N214" s="132"/>
      <c r="O214" s="83">
        <f t="shared" si="15"/>
        <v>0</v>
      </c>
    </row>
    <row r="215" spans="1:15" ht="12.75" customHeight="1">
      <c r="A215" s="244"/>
      <c r="B215" s="233"/>
      <c r="C215" s="119" t="s">
        <v>140</v>
      </c>
      <c r="D215" s="165">
        <f>Перечень!K208</f>
        <v>0</v>
      </c>
      <c r="E215" s="19" t="s">
        <v>117</v>
      </c>
      <c r="F215" s="167">
        <f>Перечень!M208</f>
        <v>0</v>
      </c>
      <c r="G215" s="103"/>
      <c r="H215" s="83">
        <f t="shared" si="13"/>
        <v>0</v>
      </c>
      <c r="I215" s="119" t="s">
        <v>19</v>
      </c>
      <c r="J215" s="168">
        <f>Перечень!O208</f>
        <v>0</v>
      </c>
      <c r="K215" s="133"/>
      <c r="L215" s="91">
        <f t="shared" si="14"/>
        <v>0</v>
      </c>
      <c r="M215" s="173">
        <f>Перечень!P208</f>
        <v>0</v>
      </c>
      <c r="N215" s="132"/>
      <c r="O215" s="83">
        <f t="shared" si="15"/>
        <v>0</v>
      </c>
    </row>
    <row r="216" spans="1:15" ht="12.75" customHeight="1">
      <c r="A216" s="243" t="s">
        <v>199</v>
      </c>
      <c r="B216" s="232" t="s">
        <v>208</v>
      </c>
      <c r="C216" s="119" t="s">
        <v>140</v>
      </c>
      <c r="D216" s="165">
        <f>Перечень!K209</f>
        <v>0</v>
      </c>
      <c r="E216" s="19" t="s">
        <v>31</v>
      </c>
      <c r="F216" s="167">
        <f>Перечень!M209</f>
        <v>0</v>
      </c>
      <c r="G216" s="103"/>
      <c r="H216" s="83">
        <f t="shared" si="13"/>
        <v>0</v>
      </c>
      <c r="I216" s="119" t="s">
        <v>19</v>
      </c>
      <c r="J216" s="168">
        <f>Перечень!O209</f>
        <v>0</v>
      </c>
      <c r="K216" s="133"/>
      <c r="L216" s="91">
        <f t="shared" si="14"/>
        <v>0</v>
      </c>
      <c r="M216" s="173">
        <f>Перечень!P209</f>
        <v>0</v>
      </c>
      <c r="N216" s="132"/>
      <c r="O216" s="83">
        <f t="shared" si="15"/>
        <v>0</v>
      </c>
    </row>
    <row r="217" spans="1:15" ht="12.75" customHeight="1">
      <c r="A217" s="244"/>
      <c r="B217" s="233"/>
      <c r="C217" s="119" t="s">
        <v>140</v>
      </c>
      <c r="D217" s="165">
        <f>Перечень!K210</f>
        <v>0</v>
      </c>
      <c r="E217" s="19" t="s">
        <v>117</v>
      </c>
      <c r="F217" s="167">
        <f>Перечень!M210</f>
        <v>0</v>
      </c>
      <c r="G217" s="103"/>
      <c r="H217" s="83">
        <f t="shared" si="13"/>
        <v>0</v>
      </c>
      <c r="I217" s="119" t="s">
        <v>19</v>
      </c>
      <c r="J217" s="168">
        <f>Перечень!O210</f>
        <v>0</v>
      </c>
      <c r="K217" s="133"/>
      <c r="L217" s="91">
        <f t="shared" si="14"/>
        <v>0</v>
      </c>
      <c r="M217" s="173">
        <f>Перечень!P210</f>
        <v>0</v>
      </c>
      <c r="N217" s="132"/>
      <c r="O217" s="83">
        <f t="shared" si="15"/>
        <v>0</v>
      </c>
    </row>
    <row r="218" spans="1:15" ht="12.75" customHeight="1">
      <c r="A218" s="243" t="s">
        <v>200</v>
      </c>
      <c r="B218" s="232" t="s">
        <v>209</v>
      </c>
      <c r="C218" s="119" t="s">
        <v>140</v>
      </c>
      <c r="D218" s="165">
        <f>Перечень!K211</f>
        <v>0</v>
      </c>
      <c r="E218" s="19" t="s">
        <v>31</v>
      </c>
      <c r="F218" s="167">
        <f>Перечень!M211</f>
        <v>0</v>
      </c>
      <c r="G218" s="103"/>
      <c r="H218" s="83">
        <f t="shared" si="13"/>
        <v>0</v>
      </c>
      <c r="I218" s="119" t="s">
        <v>19</v>
      </c>
      <c r="J218" s="168">
        <f>Перечень!O211</f>
        <v>0</v>
      </c>
      <c r="K218" s="133"/>
      <c r="L218" s="91">
        <f t="shared" si="14"/>
        <v>0</v>
      </c>
      <c r="M218" s="173">
        <f>Перечень!P211</f>
        <v>0</v>
      </c>
      <c r="N218" s="132"/>
      <c r="O218" s="83">
        <f t="shared" si="15"/>
        <v>0</v>
      </c>
    </row>
    <row r="219" spans="1:15" ht="12.75" customHeight="1">
      <c r="A219" s="244"/>
      <c r="B219" s="233"/>
      <c r="C219" s="119" t="s">
        <v>140</v>
      </c>
      <c r="D219" s="165">
        <f>Перечень!K212</f>
        <v>0</v>
      </c>
      <c r="E219" s="19" t="s">
        <v>117</v>
      </c>
      <c r="F219" s="167">
        <f>Перечень!M212</f>
        <v>0</v>
      </c>
      <c r="G219" s="103"/>
      <c r="H219" s="83">
        <f t="shared" si="13"/>
        <v>0</v>
      </c>
      <c r="I219" s="119" t="s">
        <v>19</v>
      </c>
      <c r="J219" s="168">
        <f>Перечень!O212</f>
        <v>0</v>
      </c>
      <c r="K219" s="133"/>
      <c r="L219" s="91">
        <f t="shared" si="14"/>
        <v>0</v>
      </c>
      <c r="M219" s="173">
        <f>Перечень!P212</f>
        <v>0</v>
      </c>
      <c r="N219" s="132"/>
      <c r="O219" s="83">
        <f t="shared" si="15"/>
        <v>0</v>
      </c>
    </row>
    <row r="220" spans="1:15" ht="12.75" customHeight="1">
      <c r="A220" s="243" t="s">
        <v>201</v>
      </c>
      <c r="B220" s="232" t="s">
        <v>210</v>
      </c>
      <c r="C220" s="119" t="s">
        <v>140</v>
      </c>
      <c r="D220" s="165">
        <f>Перечень!K213</f>
        <v>0</v>
      </c>
      <c r="E220" s="19" t="s">
        <v>31</v>
      </c>
      <c r="F220" s="167">
        <f>Перечень!M213</f>
        <v>0</v>
      </c>
      <c r="G220" s="103"/>
      <c r="H220" s="83">
        <f t="shared" si="13"/>
        <v>0</v>
      </c>
      <c r="I220" s="119" t="s">
        <v>19</v>
      </c>
      <c r="J220" s="168">
        <f>Перечень!O213</f>
        <v>0</v>
      </c>
      <c r="K220" s="133"/>
      <c r="L220" s="91">
        <f t="shared" si="14"/>
        <v>0</v>
      </c>
      <c r="M220" s="173">
        <f>Перечень!P213</f>
        <v>0</v>
      </c>
      <c r="N220" s="132"/>
      <c r="O220" s="83">
        <f t="shared" si="15"/>
        <v>0</v>
      </c>
    </row>
    <row r="221" spans="1:15" ht="12.75" customHeight="1">
      <c r="A221" s="244"/>
      <c r="B221" s="233"/>
      <c r="C221" s="119" t="s">
        <v>140</v>
      </c>
      <c r="D221" s="165">
        <f>Перечень!K214</f>
        <v>0</v>
      </c>
      <c r="E221" s="19" t="s">
        <v>117</v>
      </c>
      <c r="F221" s="167">
        <f>Перечень!M214</f>
        <v>0</v>
      </c>
      <c r="G221" s="103"/>
      <c r="H221" s="83">
        <f t="shared" si="13"/>
        <v>0</v>
      </c>
      <c r="I221" s="119" t="s">
        <v>19</v>
      </c>
      <c r="J221" s="168">
        <f>Перечень!O214</f>
        <v>0</v>
      </c>
      <c r="K221" s="133"/>
      <c r="L221" s="91">
        <f t="shared" si="14"/>
        <v>0</v>
      </c>
      <c r="M221" s="173">
        <f>Перечень!P214</f>
        <v>0</v>
      </c>
      <c r="N221" s="132"/>
      <c r="O221" s="83">
        <f t="shared" si="15"/>
        <v>0</v>
      </c>
    </row>
    <row r="222" spans="1:15" ht="12.75" customHeight="1">
      <c r="A222" s="243" t="s">
        <v>202</v>
      </c>
      <c r="B222" s="232" t="s">
        <v>211</v>
      </c>
      <c r="C222" s="119" t="s">
        <v>140</v>
      </c>
      <c r="D222" s="165">
        <f>Перечень!K215</f>
        <v>0</v>
      </c>
      <c r="E222" s="19" t="s">
        <v>31</v>
      </c>
      <c r="F222" s="167">
        <f>Перечень!M215</f>
        <v>0</v>
      </c>
      <c r="G222" s="103"/>
      <c r="H222" s="83">
        <f t="shared" si="13"/>
        <v>0</v>
      </c>
      <c r="I222" s="119" t="s">
        <v>19</v>
      </c>
      <c r="J222" s="168">
        <f>Перечень!O215</f>
        <v>0</v>
      </c>
      <c r="K222" s="133"/>
      <c r="L222" s="91">
        <f t="shared" si="14"/>
        <v>0</v>
      </c>
      <c r="M222" s="173">
        <f>Перечень!P215</f>
        <v>0</v>
      </c>
      <c r="N222" s="132"/>
      <c r="O222" s="83">
        <f t="shared" si="15"/>
        <v>0</v>
      </c>
    </row>
    <row r="223" spans="1:15" ht="12.75" customHeight="1">
      <c r="A223" s="244"/>
      <c r="B223" s="233"/>
      <c r="C223" s="119" t="s">
        <v>140</v>
      </c>
      <c r="D223" s="165">
        <f>Перечень!K216</f>
        <v>0</v>
      </c>
      <c r="E223" s="19" t="s">
        <v>117</v>
      </c>
      <c r="F223" s="167">
        <f>Перечень!M216</f>
        <v>0</v>
      </c>
      <c r="G223" s="103"/>
      <c r="H223" s="83">
        <f t="shared" si="13"/>
        <v>0</v>
      </c>
      <c r="I223" s="119" t="s">
        <v>19</v>
      </c>
      <c r="J223" s="168">
        <f>Перечень!O216</f>
        <v>0</v>
      </c>
      <c r="K223" s="133"/>
      <c r="L223" s="91">
        <f t="shared" si="14"/>
        <v>0</v>
      </c>
      <c r="M223" s="173">
        <f>Перечень!P216</f>
        <v>0</v>
      </c>
      <c r="N223" s="132"/>
      <c r="O223" s="83">
        <f t="shared" si="15"/>
        <v>0</v>
      </c>
    </row>
    <row r="224" spans="1:15" ht="12.75" customHeight="1">
      <c r="A224" s="243" t="s">
        <v>203</v>
      </c>
      <c r="B224" s="232" t="s">
        <v>183</v>
      </c>
      <c r="C224" s="119" t="s">
        <v>140</v>
      </c>
      <c r="D224" s="165">
        <f>Перечень!K217</f>
        <v>0</v>
      </c>
      <c r="E224" s="19" t="s">
        <v>31</v>
      </c>
      <c r="F224" s="167">
        <f>Перечень!M217</f>
        <v>0</v>
      </c>
      <c r="G224" s="103"/>
      <c r="H224" s="83">
        <f t="shared" si="13"/>
        <v>0</v>
      </c>
      <c r="I224" s="119" t="s">
        <v>19</v>
      </c>
      <c r="J224" s="168">
        <f>Перечень!O217</f>
        <v>0</v>
      </c>
      <c r="K224" s="133"/>
      <c r="L224" s="91">
        <f t="shared" si="14"/>
        <v>0</v>
      </c>
      <c r="M224" s="173">
        <f>Перечень!P217</f>
        <v>0</v>
      </c>
      <c r="N224" s="132"/>
      <c r="O224" s="83">
        <f t="shared" si="15"/>
        <v>0</v>
      </c>
    </row>
    <row r="225" spans="1:15" ht="12.75" customHeight="1">
      <c r="A225" s="244"/>
      <c r="B225" s="233"/>
      <c r="C225" s="119" t="s">
        <v>140</v>
      </c>
      <c r="D225" s="165">
        <f>Перечень!K218</f>
        <v>0</v>
      </c>
      <c r="E225" s="19" t="s">
        <v>117</v>
      </c>
      <c r="F225" s="167">
        <f>Перечень!M218</f>
        <v>0</v>
      </c>
      <c r="G225" s="103"/>
      <c r="H225" s="83">
        <f t="shared" si="13"/>
        <v>0</v>
      </c>
      <c r="I225" s="119" t="s">
        <v>19</v>
      </c>
      <c r="J225" s="168">
        <f>Перечень!O218</f>
        <v>0</v>
      </c>
      <c r="K225" s="133"/>
      <c r="L225" s="91">
        <f t="shared" si="14"/>
        <v>0</v>
      </c>
      <c r="M225" s="173">
        <f>Перечень!P218</f>
        <v>0</v>
      </c>
      <c r="N225" s="132"/>
      <c r="O225" s="83">
        <f t="shared" si="15"/>
        <v>0</v>
      </c>
    </row>
    <row r="226" spans="1:15" ht="12.75" customHeight="1">
      <c r="A226" s="243" t="s">
        <v>204</v>
      </c>
      <c r="B226" s="232" t="s">
        <v>183</v>
      </c>
      <c r="C226" s="119" t="s">
        <v>140</v>
      </c>
      <c r="D226" s="165">
        <f>Перечень!K219</f>
        <v>0</v>
      </c>
      <c r="E226" s="19" t="s">
        <v>31</v>
      </c>
      <c r="F226" s="167">
        <f>Перечень!M219</f>
        <v>0</v>
      </c>
      <c r="G226" s="103"/>
      <c r="H226" s="83">
        <f t="shared" si="13"/>
        <v>0</v>
      </c>
      <c r="I226" s="119" t="s">
        <v>19</v>
      </c>
      <c r="J226" s="168">
        <f>Перечень!O219</f>
        <v>0</v>
      </c>
      <c r="K226" s="133"/>
      <c r="L226" s="91">
        <f t="shared" si="14"/>
        <v>0</v>
      </c>
      <c r="M226" s="173">
        <f>Перечень!P219</f>
        <v>0</v>
      </c>
      <c r="N226" s="132"/>
      <c r="O226" s="83">
        <f t="shared" si="15"/>
        <v>0</v>
      </c>
    </row>
    <row r="227" spans="1:15" ht="12.75" customHeight="1">
      <c r="A227" s="244"/>
      <c r="B227" s="233"/>
      <c r="C227" s="119" t="s">
        <v>140</v>
      </c>
      <c r="D227" s="165">
        <f>Перечень!K220</f>
        <v>0</v>
      </c>
      <c r="E227" s="19" t="s">
        <v>117</v>
      </c>
      <c r="F227" s="167">
        <f>Перечень!M220</f>
        <v>0</v>
      </c>
      <c r="G227" s="103"/>
      <c r="H227" s="83">
        <f t="shared" si="13"/>
        <v>0</v>
      </c>
      <c r="I227" s="119" t="s">
        <v>19</v>
      </c>
      <c r="J227" s="168">
        <f>Перечень!O220</f>
        <v>0</v>
      </c>
      <c r="K227" s="133"/>
      <c r="L227" s="91">
        <f t="shared" si="14"/>
        <v>0</v>
      </c>
      <c r="M227" s="173">
        <f>Перечень!P220</f>
        <v>0</v>
      </c>
      <c r="N227" s="132"/>
      <c r="O227" s="83">
        <f t="shared" si="15"/>
        <v>0</v>
      </c>
    </row>
    <row r="228" spans="1:15" ht="12.75" customHeight="1">
      <c r="A228" s="237" t="s">
        <v>205</v>
      </c>
      <c r="B228" s="238"/>
      <c r="C228" s="63"/>
      <c r="D228" s="73"/>
      <c r="E228" s="65" t="s">
        <v>31</v>
      </c>
      <c r="F228" s="66">
        <f>F212+F214+F216+F218+F220+F222+F224+F226</f>
        <v>0</v>
      </c>
      <c r="G228" s="66">
        <f>G212+G214+G216+G218+G220+G222+G224+G226</f>
        <v>0</v>
      </c>
      <c r="H228" s="66">
        <f t="shared" si="13"/>
        <v>0</v>
      </c>
      <c r="I228" s="67" t="s">
        <v>29</v>
      </c>
      <c r="J228" s="92">
        <f>J212+J214+J216+J218+J220+J222+J224+J226</f>
        <v>0</v>
      </c>
      <c r="K228" s="92">
        <f>K212+K214+K216+K218+K220+K222+K224+K226</f>
        <v>0</v>
      </c>
      <c r="L228" s="92">
        <f t="shared" si="14"/>
        <v>0</v>
      </c>
      <c r="M228" s="66">
        <f>M212+M214+M216+M218+M220+M222+M224+M226</f>
        <v>0</v>
      </c>
      <c r="N228" s="66">
        <f>N212+N214+N216+N218+N220+N222+N224+N226</f>
        <v>0</v>
      </c>
      <c r="O228" s="66">
        <f t="shared" si="15"/>
        <v>0</v>
      </c>
    </row>
    <row r="229" spans="1:15" ht="12.75" customHeight="1">
      <c r="A229" s="239"/>
      <c r="B229" s="240"/>
      <c r="C229" s="68"/>
      <c r="D229" s="73"/>
      <c r="E229" s="65" t="s">
        <v>117</v>
      </c>
      <c r="F229" s="66">
        <f>F213+F215+F217+F219+F221+F223+F225+F227</f>
        <v>0</v>
      </c>
      <c r="G229" s="66">
        <f>G213+G215+G217+G219+G221+G223+G225+G227</f>
        <v>0</v>
      </c>
      <c r="H229" s="66">
        <f t="shared" si="13"/>
        <v>0</v>
      </c>
      <c r="I229" s="69"/>
      <c r="J229" s="92">
        <f>J213+J215+J217+J219+J221+J223+J225+J227</f>
        <v>0</v>
      </c>
      <c r="K229" s="92">
        <f>K213+K215+K217+K219+K221+K223+K225+K227</f>
        <v>0</v>
      </c>
      <c r="L229" s="92">
        <f t="shared" si="14"/>
        <v>0</v>
      </c>
      <c r="M229" s="66">
        <f>M213+M215+M217+M219+M221+M223+M225+M227</f>
        <v>0</v>
      </c>
      <c r="N229" s="66">
        <f>N213+N215+N217+N219+N221+N223+N225+N227</f>
        <v>0</v>
      </c>
      <c r="O229" s="66">
        <f t="shared" si="15"/>
        <v>0</v>
      </c>
    </row>
    <row r="230" spans="1:15" ht="12.75" customHeight="1">
      <c r="A230" s="241"/>
      <c r="B230" s="242"/>
      <c r="C230" s="68"/>
      <c r="D230" s="74"/>
      <c r="E230" s="71" t="s">
        <v>129</v>
      </c>
      <c r="F230" s="72">
        <f>F228+F229</f>
        <v>0</v>
      </c>
      <c r="G230" s="72">
        <f>G228+G229</f>
        <v>0</v>
      </c>
      <c r="H230" s="72">
        <f t="shared" si="13"/>
        <v>0</v>
      </c>
      <c r="I230" s="69"/>
      <c r="J230" s="93">
        <f>J228+J229</f>
        <v>0</v>
      </c>
      <c r="K230" s="93">
        <f>K228+K229</f>
        <v>0</v>
      </c>
      <c r="L230" s="93">
        <f t="shared" si="14"/>
        <v>0</v>
      </c>
      <c r="M230" s="72">
        <f>M228+M229</f>
        <v>0</v>
      </c>
      <c r="N230" s="72">
        <f>N228+N229</f>
        <v>0</v>
      </c>
      <c r="O230" s="72">
        <f t="shared" si="15"/>
        <v>0</v>
      </c>
    </row>
    <row r="231" spans="1:15" ht="24">
      <c r="A231" s="62">
        <v>5</v>
      </c>
      <c r="B231" s="62" t="s">
        <v>225</v>
      </c>
      <c r="C231" s="117"/>
      <c r="D231" s="118"/>
      <c r="E231" s="30"/>
      <c r="F231" s="126"/>
      <c r="G231" s="126"/>
      <c r="H231" s="127"/>
      <c r="I231" s="118"/>
      <c r="J231" s="128"/>
      <c r="K231" s="128"/>
      <c r="L231" s="128"/>
      <c r="M231" s="129"/>
      <c r="N231" s="129"/>
      <c r="O231" s="129"/>
    </row>
    <row r="232" spans="1:15" ht="12.75" customHeight="1">
      <c r="A232" s="243" t="s">
        <v>226</v>
      </c>
      <c r="B232" s="232" t="s">
        <v>234</v>
      </c>
      <c r="C232" s="119" t="s">
        <v>140</v>
      </c>
      <c r="D232" s="165">
        <f>Перечень!K225</f>
        <v>0</v>
      </c>
      <c r="E232" s="19" t="s">
        <v>31</v>
      </c>
      <c r="F232" s="167">
        <f>Перечень!M225</f>
        <v>0</v>
      </c>
      <c r="G232" s="103"/>
      <c r="H232" s="83">
        <f aca="true" t="shared" si="16" ref="H232:H252">G232-F232</f>
        <v>0</v>
      </c>
      <c r="I232" s="134" t="s">
        <v>250</v>
      </c>
      <c r="J232" s="168">
        <f>Перечень!O225</f>
        <v>0</v>
      </c>
      <c r="K232" s="133"/>
      <c r="L232" s="91">
        <f t="shared" si="14"/>
        <v>0</v>
      </c>
      <c r="M232" s="173">
        <f>Перечень!P225</f>
        <v>0</v>
      </c>
      <c r="N232" s="132"/>
      <c r="O232" s="83">
        <f t="shared" si="15"/>
        <v>0</v>
      </c>
    </row>
    <row r="233" spans="1:15" ht="12.75" customHeight="1">
      <c r="A233" s="244"/>
      <c r="B233" s="233"/>
      <c r="C233" s="119" t="s">
        <v>140</v>
      </c>
      <c r="D233" s="165">
        <f>Перечень!K226</f>
        <v>0</v>
      </c>
      <c r="E233" s="19" t="s">
        <v>117</v>
      </c>
      <c r="F233" s="167">
        <f>Перечень!M226</f>
        <v>0</v>
      </c>
      <c r="G233" s="103"/>
      <c r="H233" s="83">
        <f t="shared" si="16"/>
        <v>0</v>
      </c>
      <c r="I233" s="134" t="s">
        <v>250</v>
      </c>
      <c r="J233" s="168">
        <f>Перечень!O226</f>
        <v>0</v>
      </c>
      <c r="K233" s="133"/>
      <c r="L233" s="91">
        <f t="shared" si="14"/>
        <v>0</v>
      </c>
      <c r="M233" s="173">
        <f>Перечень!P226</f>
        <v>0</v>
      </c>
      <c r="N233" s="132"/>
      <c r="O233" s="83">
        <f t="shared" si="15"/>
        <v>0</v>
      </c>
    </row>
    <row r="234" spans="1:15" ht="12.75" customHeight="1">
      <c r="A234" s="243" t="s">
        <v>227</v>
      </c>
      <c r="B234" s="232" t="s">
        <v>235</v>
      </c>
      <c r="C234" s="119" t="s">
        <v>140</v>
      </c>
      <c r="D234" s="165">
        <f>Перечень!K227</f>
        <v>0</v>
      </c>
      <c r="E234" s="19" t="s">
        <v>31</v>
      </c>
      <c r="F234" s="167">
        <f>Перечень!M227</f>
        <v>0</v>
      </c>
      <c r="G234" s="103"/>
      <c r="H234" s="83">
        <f t="shared" si="16"/>
        <v>0</v>
      </c>
      <c r="I234" s="134" t="s">
        <v>250</v>
      </c>
      <c r="J234" s="168">
        <f>Перечень!O227</f>
        <v>0</v>
      </c>
      <c r="K234" s="133"/>
      <c r="L234" s="91">
        <f t="shared" si="14"/>
        <v>0</v>
      </c>
      <c r="M234" s="173">
        <f>Перечень!P227</f>
        <v>0</v>
      </c>
      <c r="N234" s="132"/>
      <c r="O234" s="83">
        <f t="shared" si="15"/>
        <v>0</v>
      </c>
    </row>
    <row r="235" spans="1:15" ht="12.75" customHeight="1">
      <c r="A235" s="244"/>
      <c r="B235" s="233"/>
      <c r="C235" s="119" t="s">
        <v>140</v>
      </c>
      <c r="D235" s="165">
        <f>Перечень!K228</f>
        <v>0</v>
      </c>
      <c r="E235" s="19" t="s">
        <v>117</v>
      </c>
      <c r="F235" s="167">
        <f>Перечень!M228</f>
        <v>0</v>
      </c>
      <c r="G235" s="103"/>
      <c r="H235" s="83">
        <f t="shared" si="16"/>
        <v>0</v>
      </c>
      <c r="I235" s="134" t="s">
        <v>250</v>
      </c>
      <c r="J235" s="168">
        <f>Перечень!O228</f>
        <v>0</v>
      </c>
      <c r="K235" s="133"/>
      <c r="L235" s="91">
        <f t="shared" si="14"/>
        <v>0</v>
      </c>
      <c r="M235" s="173">
        <f>Перечень!P228</f>
        <v>0</v>
      </c>
      <c r="N235" s="132"/>
      <c r="O235" s="83">
        <f t="shared" si="15"/>
        <v>0</v>
      </c>
    </row>
    <row r="236" spans="1:15" ht="12.75" customHeight="1">
      <c r="A236" s="243" t="s">
        <v>228</v>
      </c>
      <c r="B236" s="232" t="s">
        <v>253</v>
      </c>
      <c r="C236" s="119" t="s">
        <v>140</v>
      </c>
      <c r="D236" s="165">
        <f>Перечень!K229</f>
        <v>0</v>
      </c>
      <c r="E236" s="19" t="s">
        <v>31</v>
      </c>
      <c r="F236" s="167">
        <f>Перечень!M229</f>
        <v>0</v>
      </c>
      <c r="G236" s="103"/>
      <c r="H236" s="83">
        <f t="shared" si="16"/>
        <v>0</v>
      </c>
      <c r="I236" s="134" t="s">
        <v>250</v>
      </c>
      <c r="J236" s="168">
        <f>Перечень!O229</f>
        <v>0</v>
      </c>
      <c r="K236" s="133"/>
      <c r="L236" s="91">
        <f t="shared" si="14"/>
        <v>0</v>
      </c>
      <c r="M236" s="173">
        <f>Перечень!P229</f>
        <v>0</v>
      </c>
      <c r="N236" s="132"/>
      <c r="O236" s="83">
        <f t="shared" si="15"/>
        <v>0</v>
      </c>
    </row>
    <row r="237" spans="1:15" ht="12.75" customHeight="1">
      <c r="A237" s="244"/>
      <c r="B237" s="233"/>
      <c r="C237" s="119" t="s">
        <v>140</v>
      </c>
      <c r="D237" s="165">
        <f>Перечень!K230</f>
        <v>0</v>
      </c>
      <c r="E237" s="19" t="s">
        <v>117</v>
      </c>
      <c r="F237" s="167">
        <f>Перечень!M230</f>
        <v>0</v>
      </c>
      <c r="G237" s="103"/>
      <c r="H237" s="83">
        <f t="shared" si="16"/>
        <v>0</v>
      </c>
      <c r="I237" s="134" t="s">
        <v>250</v>
      </c>
      <c r="J237" s="168">
        <f>Перечень!O230</f>
        <v>0</v>
      </c>
      <c r="K237" s="133"/>
      <c r="L237" s="91">
        <f t="shared" si="14"/>
        <v>0</v>
      </c>
      <c r="M237" s="173">
        <f>Перечень!P230</f>
        <v>0</v>
      </c>
      <c r="N237" s="132"/>
      <c r="O237" s="83">
        <f t="shared" si="15"/>
        <v>0</v>
      </c>
    </row>
    <row r="238" spans="1:15" ht="12.75" customHeight="1">
      <c r="A238" s="243" t="s">
        <v>228</v>
      </c>
      <c r="B238" s="232" t="s">
        <v>236</v>
      </c>
      <c r="C238" s="119" t="s">
        <v>140</v>
      </c>
      <c r="D238" s="165">
        <f>Перечень!K231</f>
        <v>0</v>
      </c>
      <c r="E238" s="19" t="s">
        <v>31</v>
      </c>
      <c r="F238" s="167">
        <f>Перечень!M231</f>
        <v>0</v>
      </c>
      <c r="G238" s="103"/>
      <c r="H238" s="83">
        <f t="shared" si="16"/>
        <v>0</v>
      </c>
      <c r="I238" s="134" t="s">
        <v>250</v>
      </c>
      <c r="J238" s="168">
        <f>Перечень!O231</f>
        <v>0</v>
      </c>
      <c r="K238" s="133"/>
      <c r="L238" s="91">
        <f t="shared" si="14"/>
        <v>0</v>
      </c>
      <c r="M238" s="173">
        <f>Перечень!P231</f>
        <v>0</v>
      </c>
      <c r="N238" s="132"/>
      <c r="O238" s="83">
        <f t="shared" si="15"/>
        <v>0</v>
      </c>
    </row>
    <row r="239" spans="1:15" ht="12.75" customHeight="1">
      <c r="A239" s="244"/>
      <c r="B239" s="233"/>
      <c r="C239" s="119" t="s">
        <v>140</v>
      </c>
      <c r="D239" s="165">
        <f>Перечень!K232</f>
        <v>0</v>
      </c>
      <c r="E239" s="19" t="s">
        <v>117</v>
      </c>
      <c r="F239" s="167">
        <f>Перечень!M232</f>
        <v>0</v>
      </c>
      <c r="G239" s="103"/>
      <c r="H239" s="83">
        <f t="shared" si="16"/>
        <v>0</v>
      </c>
      <c r="I239" s="134" t="s">
        <v>250</v>
      </c>
      <c r="J239" s="168">
        <f>Перечень!O232</f>
        <v>0</v>
      </c>
      <c r="K239" s="133"/>
      <c r="L239" s="91">
        <f t="shared" si="14"/>
        <v>0</v>
      </c>
      <c r="M239" s="173">
        <f>Перечень!P232</f>
        <v>0</v>
      </c>
      <c r="N239" s="132"/>
      <c r="O239" s="83">
        <f t="shared" si="15"/>
        <v>0</v>
      </c>
    </row>
    <row r="240" spans="1:15" ht="12.75" customHeight="1">
      <c r="A240" s="243" t="s">
        <v>229</v>
      </c>
      <c r="B240" s="232" t="s">
        <v>237</v>
      </c>
      <c r="C240" s="119" t="s">
        <v>140</v>
      </c>
      <c r="D240" s="165">
        <f>Перечень!K233</f>
        <v>0</v>
      </c>
      <c r="E240" s="19" t="s">
        <v>31</v>
      </c>
      <c r="F240" s="167">
        <f>Перечень!M233</f>
        <v>0</v>
      </c>
      <c r="G240" s="103"/>
      <c r="H240" s="83">
        <f t="shared" si="16"/>
        <v>0</v>
      </c>
      <c r="I240" s="134" t="s">
        <v>250</v>
      </c>
      <c r="J240" s="168">
        <f>Перечень!O233</f>
        <v>0</v>
      </c>
      <c r="K240" s="133"/>
      <c r="L240" s="91">
        <f t="shared" si="14"/>
        <v>0</v>
      </c>
      <c r="M240" s="173">
        <f>Перечень!P233</f>
        <v>0</v>
      </c>
      <c r="N240" s="132"/>
      <c r="O240" s="83">
        <f t="shared" si="15"/>
        <v>0</v>
      </c>
    </row>
    <row r="241" spans="1:15" ht="12.75" customHeight="1">
      <c r="A241" s="244"/>
      <c r="B241" s="233"/>
      <c r="C241" s="119" t="s">
        <v>140</v>
      </c>
      <c r="D241" s="165">
        <f>Перечень!K234</f>
        <v>0</v>
      </c>
      <c r="E241" s="19" t="s">
        <v>117</v>
      </c>
      <c r="F241" s="167">
        <f>Перечень!M234</f>
        <v>0</v>
      </c>
      <c r="G241" s="103"/>
      <c r="H241" s="83">
        <f t="shared" si="16"/>
        <v>0</v>
      </c>
      <c r="I241" s="134" t="s">
        <v>250</v>
      </c>
      <c r="J241" s="168">
        <f>Перечень!O234</f>
        <v>0</v>
      </c>
      <c r="K241" s="133"/>
      <c r="L241" s="91">
        <f t="shared" si="14"/>
        <v>0</v>
      </c>
      <c r="M241" s="173">
        <f>Перечень!P234</f>
        <v>0</v>
      </c>
      <c r="N241" s="132"/>
      <c r="O241" s="83">
        <f t="shared" si="15"/>
        <v>0</v>
      </c>
    </row>
    <row r="242" spans="1:15" ht="12.75" customHeight="1">
      <c r="A242" s="243" t="s">
        <v>230</v>
      </c>
      <c r="B242" s="232" t="s">
        <v>238</v>
      </c>
      <c r="C242" s="119" t="s">
        <v>140</v>
      </c>
      <c r="D242" s="165">
        <f>Перечень!K235</f>
        <v>0</v>
      </c>
      <c r="E242" s="19" t="s">
        <v>31</v>
      </c>
      <c r="F242" s="167">
        <f>Перечень!M235</f>
        <v>0</v>
      </c>
      <c r="G242" s="103"/>
      <c r="H242" s="83">
        <f t="shared" si="16"/>
        <v>0</v>
      </c>
      <c r="I242" s="134" t="s">
        <v>250</v>
      </c>
      <c r="J242" s="168">
        <f>Перечень!O235</f>
        <v>0</v>
      </c>
      <c r="K242" s="133"/>
      <c r="L242" s="91">
        <f t="shared" si="14"/>
        <v>0</v>
      </c>
      <c r="M242" s="173">
        <f>Перечень!P235</f>
        <v>0</v>
      </c>
      <c r="N242" s="132"/>
      <c r="O242" s="83">
        <f t="shared" si="15"/>
        <v>0</v>
      </c>
    </row>
    <row r="243" spans="1:15" ht="12.75" customHeight="1">
      <c r="A243" s="244"/>
      <c r="B243" s="233"/>
      <c r="C243" s="119" t="s">
        <v>140</v>
      </c>
      <c r="D243" s="165">
        <f>Перечень!K236</f>
        <v>0</v>
      </c>
      <c r="E243" s="19" t="s">
        <v>117</v>
      </c>
      <c r="F243" s="167">
        <f>Перечень!M236</f>
        <v>0</v>
      </c>
      <c r="G243" s="103"/>
      <c r="H243" s="83">
        <f t="shared" si="16"/>
        <v>0</v>
      </c>
      <c r="I243" s="134" t="s">
        <v>250</v>
      </c>
      <c r="J243" s="168">
        <f>Перечень!O236</f>
        <v>0</v>
      </c>
      <c r="K243" s="133"/>
      <c r="L243" s="91">
        <f t="shared" si="14"/>
        <v>0</v>
      </c>
      <c r="M243" s="173">
        <f>Перечень!P236</f>
        <v>0</v>
      </c>
      <c r="N243" s="132"/>
      <c r="O243" s="83">
        <f t="shared" si="15"/>
        <v>0</v>
      </c>
    </row>
    <row r="244" spans="1:15" ht="12.75" customHeight="1">
      <c r="A244" s="243" t="s">
        <v>231</v>
      </c>
      <c r="B244" s="232" t="s">
        <v>239</v>
      </c>
      <c r="C244" s="119" t="s">
        <v>140</v>
      </c>
      <c r="D244" s="165">
        <f>Перечень!K237</f>
        <v>2</v>
      </c>
      <c r="E244" s="19" t="s">
        <v>31</v>
      </c>
      <c r="F244" s="167">
        <f>Перечень!M237</f>
        <v>85</v>
      </c>
      <c r="G244" s="103"/>
      <c r="H244" s="83">
        <f t="shared" si="16"/>
        <v>-85</v>
      </c>
      <c r="I244" s="134" t="s">
        <v>250</v>
      </c>
      <c r="J244" s="168">
        <f>Перечень!O237</f>
        <v>0.2</v>
      </c>
      <c r="K244" s="133"/>
      <c r="L244" s="91">
        <f t="shared" si="14"/>
        <v>-0.2</v>
      </c>
      <c r="M244" s="173">
        <f>Перечень!P237</f>
        <v>0.9</v>
      </c>
      <c r="N244" s="132"/>
      <c r="O244" s="83">
        <f t="shared" si="15"/>
        <v>-0.9</v>
      </c>
    </row>
    <row r="245" spans="1:15" ht="12.75" customHeight="1">
      <c r="A245" s="244"/>
      <c r="B245" s="233"/>
      <c r="C245" s="119" t="s">
        <v>140</v>
      </c>
      <c r="D245" s="165">
        <f>Перечень!K238</f>
        <v>0</v>
      </c>
      <c r="E245" s="19" t="s">
        <v>117</v>
      </c>
      <c r="F245" s="167">
        <f>Перечень!M238</f>
        <v>0</v>
      </c>
      <c r="G245" s="103"/>
      <c r="H245" s="83">
        <f t="shared" si="16"/>
        <v>0</v>
      </c>
      <c r="I245" s="134" t="s">
        <v>250</v>
      </c>
      <c r="J245" s="168">
        <f>Перечень!O238</f>
        <v>0</v>
      </c>
      <c r="K245" s="133"/>
      <c r="L245" s="91">
        <f t="shared" si="14"/>
        <v>0</v>
      </c>
      <c r="M245" s="173">
        <f>Перечень!P238</f>
        <v>0</v>
      </c>
      <c r="N245" s="132"/>
      <c r="O245" s="83">
        <f t="shared" si="15"/>
        <v>0</v>
      </c>
    </row>
    <row r="246" spans="1:15" ht="12.75" customHeight="1">
      <c r="A246" s="243" t="s">
        <v>232</v>
      </c>
      <c r="B246" s="232" t="s">
        <v>183</v>
      </c>
      <c r="C246" s="119" t="s">
        <v>140</v>
      </c>
      <c r="D246" s="165">
        <f>Перечень!K239</f>
        <v>0</v>
      </c>
      <c r="E246" s="19" t="s">
        <v>31</v>
      </c>
      <c r="F246" s="167">
        <f>Перечень!M239</f>
        <v>0</v>
      </c>
      <c r="G246" s="103"/>
      <c r="H246" s="83">
        <f t="shared" si="16"/>
        <v>0</v>
      </c>
      <c r="I246" s="134"/>
      <c r="J246" s="171">
        <f>Перечень!O239</f>
        <v>0</v>
      </c>
      <c r="K246" s="135"/>
      <c r="L246" s="164">
        <f t="shared" si="14"/>
        <v>0</v>
      </c>
      <c r="M246" s="173">
        <f>Перечень!P239</f>
        <v>0</v>
      </c>
      <c r="N246" s="132"/>
      <c r="O246" s="83">
        <f t="shared" si="15"/>
        <v>0</v>
      </c>
    </row>
    <row r="247" spans="1:15" ht="12.75" customHeight="1">
      <c r="A247" s="244"/>
      <c r="B247" s="233"/>
      <c r="C247" s="119" t="s">
        <v>140</v>
      </c>
      <c r="D247" s="165">
        <f>Перечень!K240</f>
        <v>0</v>
      </c>
      <c r="E247" s="19" t="s">
        <v>117</v>
      </c>
      <c r="F247" s="167">
        <f>Перечень!M240</f>
        <v>0</v>
      </c>
      <c r="G247" s="103"/>
      <c r="H247" s="83">
        <f t="shared" si="16"/>
        <v>0</v>
      </c>
      <c r="I247" s="134"/>
      <c r="J247" s="171">
        <f>Перечень!O240</f>
        <v>0</v>
      </c>
      <c r="K247" s="135"/>
      <c r="L247" s="164">
        <f t="shared" si="14"/>
        <v>0</v>
      </c>
      <c r="M247" s="173">
        <f>Перечень!P240</f>
        <v>0</v>
      </c>
      <c r="N247" s="132"/>
      <c r="O247" s="83">
        <f t="shared" si="15"/>
        <v>0</v>
      </c>
    </row>
    <row r="248" spans="1:15" ht="12.75" customHeight="1">
      <c r="A248" s="243" t="s">
        <v>233</v>
      </c>
      <c r="B248" s="232" t="s">
        <v>183</v>
      </c>
      <c r="C248" s="119" t="s">
        <v>140</v>
      </c>
      <c r="D248" s="165">
        <f>Перечень!K241</f>
        <v>0</v>
      </c>
      <c r="E248" s="19" t="s">
        <v>31</v>
      </c>
      <c r="F248" s="167">
        <f>Перечень!M241</f>
        <v>0</v>
      </c>
      <c r="G248" s="103"/>
      <c r="H248" s="83">
        <f t="shared" si="16"/>
        <v>0</v>
      </c>
      <c r="I248" s="134"/>
      <c r="J248" s="171">
        <f>Перечень!O241</f>
        <v>0</v>
      </c>
      <c r="K248" s="135"/>
      <c r="L248" s="164">
        <f t="shared" si="14"/>
        <v>0</v>
      </c>
      <c r="M248" s="173">
        <f>Перечень!P241</f>
        <v>0</v>
      </c>
      <c r="N248" s="132"/>
      <c r="O248" s="83">
        <f t="shared" si="15"/>
        <v>0</v>
      </c>
    </row>
    <row r="249" spans="1:15" ht="12.75" customHeight="1">
      <c r="A249" s="244"/>
      <c r="B249" s="233"/>
      <c r="C249" s="119" t="s">
        <v>140</v>
      </c>
      <c r="D249" s="165">
        <f>Перечень!K242</f>
        <v>0</v>
      </c>
      <c r="E249" s="19" t="s">
        <v>117</v>
      </c>
      <c r="F249" s="167">
        <f>Перечень!M242</f>
        <v>0</v>
      </c>
      <c r="G249" s="103"/>
      <c r="H249" s="83">
        <f t="shared" si="16"/>
        <v>0</v>
      </c>
      <c r="I249" s="134"/>
      <c r="J249" s="171">
        <f>Перечень!O242</f>
        <v>0</v>
      </c>
      <c r="K249" s="135"/>
      <c r="L249" s="164">
        <f t="shared" si="14"/>
        <v>0</v>
      </c>
      <c r="M249" s="173">
        <f>Перечень!P242</f>
        <v>0</v>
      </c>
      <c r="N249" s="132"/>
      <c r="O249" s="83">
        <f t="shared" si="15"/>
        <v>0</v>
      </c>
    </row>
    <row r="250" spans="1:15" ht="12.75" customHeight="1">
      <c r="A250" s="237" t="s">
        <v>240</v>
      </c>
      <c r="B250" s="238"/>
      <c r="C250" s="63"/>
      <c r="D250" s="73"/>
      <c r="E250" s="65" t="s">
        <v>31</v>
      </c>
      <c r="F250" s="66">
        <f>F232+F234+F236+F238+F240+F242+F244+F246+F248</f>
        <v>85</v>
      </c>
      <c r="G250" s="66">
        <f>G232+G234+G236+G238+G240+G242+G244+G246+G248</f>
        <v>0</v>
      </c>
      <c r="H250" s="66">
        <f t="shared" si="16"/>
        <v>-85</v>
      </c>
      <c r="I250" s="67" t="s">
        <v>29</v>
      </c>
      <c r="J250" s="92">
        <f>J232+J234+J236+J238+J240+J242+J244+J246+J248</f>
        <v>0.2</v>
      </c>
      <c r="K250" s="92">
        <f>K232+K234+K236+K238+K240+K242+K244+K246+K248</f>
        <v>0</v>
      </c>
      <c r="L250" s="92">
        <f t="shared" si="14"/>
        <v>-0.2</v>
      </c>
      <c r="M250" s="66">
        <f>M232+M234+M236+M238+M240+M242+M244+M246+M248</f>
        <v>0.9</v>
      </c>
      <c r="N250" s="66">
        <f>N232+N234+N236+N238+N240+N242+N244+N246+N248</f>
        <v>0</v>
      </c>
      <c r="O250" s="66">
        <f t="shared" si="15"/>
        <v>-0.9</v>
      </c>
    </row>
    <row r="251" spans="1:15" ht="12.75" customHeight="1">
      <c r="A251" s="239"/>
      <c r="B251" s="240"/>
      <c r="C251" s="68"/>
      <c r="D251" s="73"/>
      <c r="E251" s="65" t="s">
        <v>117</v>
      </c>
      <c r="F251" s="66">
        <f>F233+F235+F237+F239+F241+F243+F245+F247+F249</f>
        <v>0</v>
      </c>
      <c r="G251" s="66">
        <f>G233+G235+G237+G239+G241+G243+G245+G247+G249</f>
        <v>0</v>
      </c>
      <c r="H251" s="66">
        <f t="shared" si="16"/>
        <v>0</v>
      </c>
      <c r="I251" s="69"/>
      <c r="J251" s="92">
        <f>J233+J235+J237+J239+J241+J243+J245+J247+J249</f>
        <v>0</v>
      </c>
      <c r="K251" s="92">
        <f>K233+K235+K237+K239+K241+K243+K245+K247+K249</f>
        <v>0</v>
      </c>
      <c r="L251" s="92">
        <f t="shared" si="14"/>
        <v>0</v>
      </c>
      <c r="M251" s="66">
        <f>M233+M235+M237+M239+M241+M243+M245+M247+M249</f>
        <v>0</v>
      </c>
      <c r="N251" s="66">
        <f>N233+N235+N237+N239+N241+N243+N245+N247+N249</f>
        <v>0</v>
      </c>
      <c r="O251" s="66">
        <f t="shared" si="15"/>
        <v>0</v>
      </c>
    </row>
    <row r="252" spans="1:15" ht="12.75" customHeight="1">
      <c r="A252" s="241"/>
      <c r="B252" s="242"/>
      <c r="C252" s="68"/>
      <c r="D252" s="74"/>
      <c r="E252" s="71" t="s">
        <v>129</v>
      </c>
      <c r="F252" s="72">
        <f>F250+F251</f>
        <v>85</v>
      </c>
      <c r="G252" s="72">
        <f>G250+G251</f>
        <v>0</v>
      </c>
      <c r="H252" s="72">
        <f t="shared" si="16"/>
        <v>-85</v>
      </c>
      <c r="I252" s="69"/>
      <c r="J252" s="93">
        <f>J250+J251</f>
        <v>0.2</v>
      </c>
      <c r="K252" s="93">
        <f>K250+K251</f>
        <v>0</v>
      </c>
      <c r="L252" s="93">
        <f t="shared" si="14"/>
        <v>-0.2</v>
      </c>
      <c r="M252" s="72">
        <f>M250+M251</f>
        <v>0.9</v>
      </c>
      <c r="N252" s="72">
        <f>N250+N251</f>
        <v>0</v>
      </c>
      <c r="O252" s="72">
        <f t="shared" si="15"/>
        <v>-0.9</v>
      </c>
    </row>
    <row r="253" spans="1:15" ht="24">
      <c r="A253" s="62">
        <v>6</v>
      </c>
      <c r="B253" s="62" t="s">
        <v>286</v>
      </c>
      <c r="C253" s="117"/>
      <c r="D253" s="118"/>
      <c r="E253" s="30"/>
      <c r="F253" s="126"/>
      <c r="G253" s="126"/>
      <c r="H253" s="127"/>
      <c r="I253" s="118"/>
      <c r="J253" s="128"/>
      <c r="K253" s="128"/>
      <c r="L253" s="128"/>
      <c r="M253" s="129"/>
      <c r="N253" s="129"/>
      <c r="O253" s="129"/>
    </row>
    <row r="254" spans="1:15" ht="22.5">
      <c r="A254" s="243" t="s">
        <v>242</v>
      </c>
      <c r="B254" s="315" t="s">
        <v>288</v>
      </c>
      <c r="C254" s="119" t="s">
        <v>140</v>
      </c>
      <c r="D254" s="165">
        <f>Перечень!K247</f>
        <v>0</v>
      </c>
      <c r="E254" s="19" t="s">
        <v>31</v>
      </c>
      <c r="F254" s="167">
        <f>Перечень!M247</f>
        <v>0</v>
      </c>
      <c r="G254" s="103"/>
      <c r="H254" s="83">
        <f aca="true" t="shared" si="17" ref="H254:H266">G254-F254</f>
        <v>0</v>
      </c>
      <c r="I254" s="119" t="s">
        <v>295</v>
      </c>
      <c r="J254" s="172">
        <f>Перечень!O247</f>
        <v>0</v>
      </c>
      <c r="K254" s="132"/>
      <c r="L254" s="83">
        <f t="shared" si="14"/>
        <v>0</v>
      </c>
      <c r="M254" s="173">
        <f>Перечень!P247</f>
        <v>0</v>
      </c>
      <c r="N254" s="132"/>
      <c r="O254" s="83">
        <f t="shared" si="15"/>
        <v>0</v>
      </c>
    </row>
    <row r="255" spans="1:15" ht="45">
      <c r="A255" s="244"/>
      <c r="B255" s="316"/>
      <c r="C255" s="119" t="s">
        <v>140</v>
      </c>
      <c r="D255" s="165">
        <f>Перечень!K248</f>
        <v>0</v>
      </c>
      <c r="E255" s="19" t="s">
        <v>117</v>
      </c>
      <c r="F255" s="167">
        <f>Перечень!M248</f>
        <v>0</v>
      </c>
      <c r="G255" s="103"/>
      <c r="H255" s="83">
        <f t="shared" si="17"/>
        <v>0</v>
      </c>
      <c r="I255" s="119" t="s">
        <v>295</v>
      </c>
      <c r="J255" s="172">
        <f>Перечень!O248</f>
        <v>0</v>
      </c>
      <c r="K255" s="132"/>
      <c r="L255" s="83">
        <f t="shared" si="14"/>
        <v>0</v>
      </c>
      <c r="M255" s="173">
        <f>Перечень!P248</f>
        <v>0</v>
      </c>
      <c r="N255" s="132"/>
      <c r="O255" s="83">
        <f t="shared" si="15"/>
        <v>0</v>
      </c>
    </row>
    <row r="256" spans="1:15" ht="22.5">
      <c r="A256" s="243" t="s">
        <v>243</v>
      </c>
      <c r="B256" s="315" t="s">
        <v>287</v>
      </c>
      <c r="C256" s="119" t="s">
        <v>140</v>
      </c>
      <c r="D256" s="165">
        <f>Перечень!K249</f>
        <v>0</v>
      </c>
      <c r="E256" s="19" t="s">
        <v>31</v>
      </c>
      <c r="F256" s="167">
        <f>Перечень!M249</f>
        <v>0</v>
      </c>
      <c r="G256" s="103"/>
      <c r="H256" s="83">
        <f t="shared" si="17"/>
        <v>0</v>
      </c>
      <c r="I256" s="119" t="s">
        <v>295</v>
      </c>
      <c r="J256" s="172">
        <f>Перечень!O249</f>
        <v>0</v>
      </c>
      <c r="K256" s="132"/>
      <c r="L256" s="83">
        <f t="shared" si="14"/>
        <v>0</v>
      </c>
      <c r="M256" s="173">
        <f>Перечень!P249</f>
        <v>0</v>
      </c>
      <c r="N256" s="132"/>
      <c r="O256" s="83">
        <f t="shared" si="15"/>
        <v>0</v>
      </c>
    </row>
    <row r="257" spans="1:15" ht="38.25" customHeight="1">
      <c r="A257" s="244"/>
      <c r="B257" s="316"/>
      <c r="C257" s="119" t="s">
        <v>140</v>
      </c>
      <c r="D257" s="165">
        <f>Перечень!K250</f>
        <v>0</v>
      </c>
      <c r="E257" s="19" t="s">
        <v>117</v>
      </c>
      <c r="F257" s="167">
        <f>Перечень!M250</f>
        <v>0</v>
      </c>
      <c r="G257" s="103"/>
      <c r="H257" s="83">
        <f t="shared" si="17"/>
        <v>0</v>
      </c>
      <c r="I257" s="119" t="s">
        <v>295</v>
      </c>
      <c r="J257" s="172">
        <f>Перечень!O250</f>
        <v>0</v>
      </c>
      <c r="K257" s="132"/>
      <c r="L257" s="83">
        <f t="shared" si="14"/>
        <v>0</v>
      </c>
      <c r="M257" s="173">
        <f>Перечень!P250</f>
        <v>0</v>
      </c>
      <c r="N257" s="132"/>
      <c r="O257" s="83">
        <f t="shared" si="15"/>
        <v>0</v>
      </c>
    </row>
    <row r="258" spans="1:15" ht="12.75" customHeight="1">
      <c r="A258" s="243" t="s">
        <v>244</v>
      </c>
      <c r="B258" s="232" t="s">
        <v>247</v>
      </c>
      <c r="C258" s="119" t="s">
        <v>140</v>
      </c>
      <c r="D258" s="165">
        <f>Перечень!K251</f>
        <v>0</v>
      </c>
      <c r="E258" s="19" t="s">
        <v>31</v>
      </c>
      <c r="F258" s="167">
        <f>Перечень!M251</f>
        <v>0</v>
      </c>
      <c r="G258" s="103"/>
      <c r="H258" s="83">
        <f t="shared" si="17"/>
        <v>0</v>
      </c>
      <c r="I258" s="119"/>
      <c r="J258" s="172">
        <f>Перечень!O251</f>
        <v>0</v>
      </c>
      <c r="K258" s="132"/>
      <c r="L258" s="83">
        <f t="shared" si="14"/>
        <v>0</v>
      </c>
      <c r="M258" s="173">
        <f>Перечень!P251</f>
        <v>0</v>
      </c>
      <c r="N258" s="132"/>
      <c r="O258" s="83">
        <f t="shared" si="15"/>
        <v>0</v>
      </c>
    </row>
    <row r="259" spans="1:15" ht="12.75" customHeight="1">
      <c r="A259" s="244"/>
      <c r="B259" s="233"/>
      <c r="C259" s="119" t="s">
        <v>140</v>
      </c>
      <c r="D259" s="165">
        <f>Перечень!K252</f>
        <v>0</v>
      </c>
      <c r="E259" s="19" t="s">
        <v>117</v>
      </c>
      <c r="F259" s="167">
        <f>Перечень!M252</f>
        <v>0</v>
      </c>
      <c r="G259" s="103"/>
      <c r="H259" s="83">
        <f t="shared" si="17"/>
        <v>0</v>
      </c>
      <c r="I259" s="119"/>
      <c r="J259" s="172">
        <f>Перечень!O252</f>
        <v>0</v>
      </c>
      <c r="K259" s="132"/>
      <c r="L259" s="83">
        <f t="shared" si="14"/>
        <v>0</v>
      </c>
      <c r="M259" s="173">
        <f>Перечень!P252</f>
        <v>0</v>
      </c>
      <c r="N259" s="132"/>
      <c r="O259" s="83">
        <f t="shared" si="15"/>
        <v>0</v>
      </c>
    </row>
    <row r="260" spans="1:15" ht="12.75" customHeight="1">
      <c r="A260" s="243" t="s">
        <v>245</v>
      </c>
      <c r="B260" s="232" t="s">
        <v>247</v>
      </c>
      <c r="C260" s="119" t="s">
        <v>140</v>
      </c>
      <c r="D260" s="165">
        <f>Перечень!K253</f>
        <v>0</v>
      </c>
      <c r="E260" s="19" t="s">
        <v>31</v>
      </c>
      <c r="F260" s="167">
        <f>Перечень!M253</f>
        <v>0</v>
      </c>
      <c r="G260" s="103"/>
      <c r="H260" s="83">
        <f t="shared" si="17"/>
        <v>0</v>
      </c>
      <c r="I260" s="119"/>
      <c r="J260" s="172">
        <f>Перечень!O253</f>
        <v>0</v>
      </c>
      <c r="K260" s="132"/>
      <c r="L260" s="83">
        <f t="shared" si="14"/>
        <v>0</v>
      </c>
      <c r="M260" s="173">
        <f>Перечень!P253</f>
        <v>0</v>
      </c>
      <c r="N260" s="132"/>
      <c r="O260" s="83">
        <f t="shared" si="15"/>
        <v>0</v>
      </c>
    </row>
    <row r="261" spans="1:15" ht="12.75" customHeight="1">
      <c r="A261" s="244"/>
      <c r="B261" s="233"/>
      <c r="C261" s="119" t="s">
        <v>140</v>
      </c>
      <c r="D261" s="165">
        <f>Перечень!K254</f>
        <v>0</v>
      </c>
      <c r="E261" s="19" t="s">
        <v>117</v>
      </c>
      <c r="F261" s="167">
        <f>Перечень!M254</f>
        <v>0</v>
      </c>
      <c r="G261" s="103"/>
      <c r="H261" s="83">
        <f t="shared" si="17"/>
        <v>0</v>
      </c>
      <c r="I261" s="119"/>
      <c r="J261" s="172">
        <f>Перечень!O254</f>
        <v>0</v>
      </c>
      <c r="K261" s="132"/>
      <c r="L261" s="83">
        <f t="shared" si="14"/>
        <v>0</v>
      </c>
      <c r="M261" s="173">
        <f>Перечень!P254</f>
        <v>0</v>
      </c>
      <c r="N261" s="132"/>
      <c r="O261" s="83">
        <f t="shared" si="15"/>
        <v>0</v>
      </c>
    </row>
    <row r="262" spans="1:15" ht="12.75" customHeight="1">
      <c r="A262" s="243" t="s">
        <v>246</v>
      </c>
      <c r="B262" s="232" t="s">
        <v>247</v>
      </c>
      <c r="C262" s="119" t="s">
        <v>140</v>
      </c>
      <c r="D262" s="165">
        <f>Перечень!K255</f>
        <v>0</v>
      </c>
      <c r="E262" s="19" t="s">
        <v>31</v>
      </c>
      <c r="F262" s="167">
        <f>Перечень!M255</f>
        <v>0</v>
      </c>
      <c r="G262" s="103"/>
      <c r="H262" s="83">
        <f t="shared" si="17"/>
        <v>0</v>
      </c>
      <c r="I262" s="119"/>
      <c r="J262" s="172">
        <f>Перечень!O255</f>
        <v>0</v>
      </c>
      <c r="K262" s="132"/>
      <c r="L262" s="83">
        <f t="shared" si="14"/>
        <v>0</v>
      </c>
      <c r="M262" s="173">
        <f>Перечень!P255</f>
        <v>0</v>
      </c>
      <c r="N262" s="132"/>
      <c r="O262" s="83">
        <f t="shared" si="15"/>
        <v>0</v>
      </c>
    </row>
    <row r="263" spans="1:15" ht="12.75" customHeight="1">
      <c r="A263" s="244"/>
      <c r="B263" s="233"/>
      <c r="C263" s="119" t="s">
        <v>140</v>
      </c>
      <c r="D263" s="165">
        <f>Перечень!K256</f>
        <v>0</v>
      </c>
      <c r="E263" s="19" t="s">
        <v>117</v>
      </c>
      <c r="F263" s="167">
        <f>Перечень!M256</f>
        <v>0</v>
      </c>
      <c r="G263" s="103"/>
      <c r="H263" s="83">
        <f t="shared" si="17"/>
        <v>0</v>
      </c>
      <c r="I263" s="119"/>
      <c r="J263" s="172">
        <f>Перечень!O256</f>
        <v>0</v>
      </c>
      <c r="K263" s="132"/>
      <c r="L263" s="83">
        <f t="shared" si="14"/>
        <v>0</v>
      </c>
      <c r="M263" s="173">
        <f>Перечень!P256</f>
        <v>0</v>
      </c>
      <c r="N263" s="132"/>
      <c r="O263" s="83">
        <f t="shared" si="15"/>
        <v>0</v>
      </c>
    </row>
    <row r="264" spans="1:15" ht="12.75" customHeight="1">
      <c r="A264" s="237" t="s">
        <v>248</v>
      </c>
      <c r="B264" s="238"/>
      <c r="C264" s="63"/>
      <c r="D264" s="73"/>
      <c r="E264" s="65" t="s">
        <v>31</v>
      </c>
      <c r="F264" s="66">
        <f>F254+F256+F258+F260+F262</f>
        <v>0</v>
      </c>
      <c r="G264" s="66">
        <f>G254+G256+G258+G260+G262</f>
        <v>0</v>
      </c>
      <c r="H264" s="66">
        <f t="shared" si="17"/>
        <v>0</v>
      </c>
      <c r="I264" s="67" t="s">
        <v>29</v>
      </c>
      <c r="J264" s="66">
        <f>J254+J256+J258+J260+J262</f>
        <v>0</v>
      </c>
      <c r="K264" s="66">
        <f>K254+K256+K258+K260+K262</f>
        <v>0</v>
      </c>
      <c r="L264" s="66">
        <f t="shared" si="14"/>
        <v>0</v>
      </c>
      <c r="M264" s="66">
        <f>M254+M256+M258+M260+M262</f>
        <v>0</v>
      </c>
      <c r="N264" s="66">
        <f>N254+N256+N258+N260+N262</f>
        <v>0</v>
      </c>
      <c r="O264" s="66">
        <f t="shared" si="15"/>
        <v>0</v>
      </c>
    </row>
    <row r="265" spans="1:15" ht="12.75" customHeight="1">
      <c r="A265" s="239"/>
      <c r="B265" s="240"/>
      <c r="C265" s="68"/>
      <c r="D265" s="73"/>
      <c r="E265" s="65" t="s">
        <v>117</v>
      </c>
      <c r="F265" s="66">
        <f>F255+F257+F259+F261+F263</f>
        <v>0</v>
      </c>
      <c r="G265" s="66">
        <f>G255+G257+G259+G261+G263</f>
        <v>0</v>
      </c>
      <c r="H265" s="66">
        <f t="shared" si="17"/>
        <v>0</v>
      </c>
      <c r="I265" s="69"/>
      <c r="J265" s="66">
        <f>J255+J257+J259+J261+J263</f>
        <v>0</v>
      </c>
      <c r="K265" s="66">
        <f>K255+K257+K259+K261+K263</f>
        <v>0</v>
      </c>
      <c r="L265" s="66">
        <f t="shared" si="14"/>
        <v>0</v>
      </c>
      <c r="M265" s="66">
        <f>M255+M257+M259+M261+M263</f>
        <v>0</v>
      </c>
      <c r="N265" s="66">
        <f>N255+N257+N259+N261+N263</f>
        <v>0</v>
      </c>
      <c r="O265" s="66">
        <f t="shared" si="15"/>
        <v>0</v>
      </c>
    </row>
    <row r="266" spans="1:15" ht="12.75" customHeight="1">
      <c r="A266" s="241"/>
      <c r="B266" s="242"/>
      <c r="C266" s="68"/>
      <c r="D266" s="74"/>
      <c r="E266" s="71" t="s">
        <v>129</v>
      </c>
      <c r="F266" s="72">
        <f>F264+F265</f>
        <v>0</v>
      </c>
      <c r="G266" s="72">
        <f>G264+G265</f>
        <v>0</v>
      </c>
      <c r="H266" s="72">
        <f t="shared" si="17"/>
        <v>0</v>
      </c>
      <c r="I266" s="69"/>
      <c r="J266" s="72">
        <f>J264+J265</f>
        <v>0</v>
      </c>
      <c r="K266" s="72">
        <f>K264+K265</f>
        <v>0</v>
      </c>
      <c r="L266" s="72">
        <f t="shared" si="14"/>
        <v>0</v>
      </c>
      <c r="M266" s="72">
        <f>M264+M265</f>
        <v>0</v>
      </c>
      <c r="N266" s="72">
        <f>N264+N265</f>
        <v>0</v>
      </c>
      <c r="O266" s="72">
        <f t="shared" si="15"/>
        <v>0</v>
      </c>
    </row>
    <row r="267" spans="1:15" ht="24.75" customHeight="1">
      <c r="A267" s="62">
        <v>7</v>
      </c>
      <c r="B267" s="62" t="s">
        <v>241</v>
      </c>
      <c r="C267" s="117"/>
      <c r="D267" s="118"/>
      <c r="E267" s="30"/>
      <c r="F267" s="126"/>
      <c r="G267" s="126"/>
      <c r="H267" s="127"/>
      <c r="I267" s="118"/>
      <c r="J267" s="128"/>
      <c r="K267" s="128"/>
      <c r="L267" s="128"/>
      <c r="M267" s="129"/>
      <c r="N267" s="129"/>
      <c r="O267" s="129"/>
    </row>
    <row r="268" spans="1:15" ht="14.25" customHeight="1">
      <c r="A268" s="243" t="s">
        <v>289</v>
      </c>
      <c r="B268" s="232" t="s">
        <v>304</v>
      </c>
      <c r="C268" s="119" t="s">
        <v>140</v>
      </c>
      <c r="D268" s="165">
        <f>Перечень!K261</f>
        <v>0</v>
      </c>
      <c r="E268" s="19" t="s">
        <v>31</v>
      </c>
      <c r="F268" s="167">
        <f>Перечень!M261</f>
        <v>0</v>
      </c>
      <c r="G268" s="103"/>
      <c r="H268" s="83">
        <f aca="true" t="shared" si="18" ref="H268:H283">G268-F268</f>
        <v>0</v>
      </c>
      <c r="I268" s="130" t="s">
        <v>249</v>
      </c>
      <c r="J268" s="168">
        <f>Перечень!O261</f>
        <v>0</v>
      </c>
      <c r="K268" s="133"/>
      <c r="L268" s="91">
        <f t="shared" si="14"/>
        <v>0</v>
      </c>
      <c r="M268" s="173">
        <f>Перечень!P261</f>
        <v>0</v>
      </c>
      <c r="N268" s="132"/>
      <c r="O268" s="83">
        <f t="shared" si="15"/>
        <v>0</v>
      </c>
    </row>
    <row r="269" spans="1:15" ht="27" customHeight="1">
      <c r="A269" s="244"/>
      <c r="B269" s="233"/>
      <c r="C269" s="119" t="s">
        <v>140</v>
      </c>
      <c r="D269" s="165">
        <f>Перечень!K262</f>
        <v>0</v>
      </c>
      <c r="E269" s="19" t="s">
        <v>117</v>
      </c>
      <c r="F269" s="167">
        <f>Перечень!M262</f>
        <v>0</v>
      </c>
      <c r="G269" s="103"/>
      <c r="H269" s="83">
        <f t="shared" si="18"/>
        <v>0</v>
      </c>
      <c r="I269" s="130" t="s">
        <v>249</v>
      </c>
      <c r="J269" s="168">
        <f>Перечень!O262</f>
        <v>0</v>
      </c>
      <c r="K269" s="133"/>
      <c r="L269" s="91">
        <f t="shared" si="14"/>
        <v>0</v>
      </c>
      <c r="M269" s="173">
        <f>Перечень!P262</f>
        <v>0</v>
      </c>
      <c r="N269" s="132"/>
      <c r="O269" s="83">
        <f t="shared" si="15"/>
        <v>0</v>
      </c>
    </row>
    <row r="270" spans="1:15" ht="12.75" customHeight="1">
      <c r="A270" s="243" t="s">
        <v>290</v>
      </c>
      <c r="B270" s="232" t="s">
        <v>247</v>
      </c>
      <c r="C270" s="119" t="s">
        <v>140</v>
      </c>
      <c r="D270" s="165">
        <f>Перечень!K263</f>
        <v>0</v>
      </c>
      <c r="E270" s="19" t="s">
        <v>31</v>
      </c>
      <c r="F270" s="167">
        <f>Перечень!M263</f>
        <v>0</v>
      </c>
      <c r="G270" s="103"/>
      <c r="H270" s="83">
        <f t="shared" si="18"/>
        <v>0</v>
      </c>
      <c r="I270" s="119"/>
      <c r="J270" s="168">
        <f>Перечень!O263</f>
        <v>0</v>
      </c>
      <c r="K270" s="133"/>
      <c r="L270" s="91">
        <f t="shared" si="14"/>
        <v>0</v>
      </c>
      <c r="M270" s="173">
        <f>Перечень!P263</f>
        <v>0</v>
      </c>
      <c r="N270" s="132"/>
      <c r="O270" s="83">
        <f t="shared" si="15"/>
        <v>0</v>
      </c>
    </row>
    <row r="271" spans="1:15" ht="12.75" customHeight="1">
      <c r="A271" s="244"/>
      <c r="B271" s="233"/>
      <c r="C271" s="119" t="s">
        <v>140</v>
      </c>
      <c r="D271" s="165">
        <f>Перечень!K264</f>
        <v>0</v>
      </c>
      <c r="E271" s="19" t="s">
        <v>117</v>
      </c>
      <c r="F271" s="167">
        <f>Перечень!M264</f>
        <v>0</v>
      </c>
      <c r="G271" s="103"/>
      <c r="H271" s="83">
        <f t="shared" si="18"/>
        <v>0</v>
      </c>
      <c r="I271" s="119"/>
      <c r="J271" s="168">
        <f>Перечень!O264</f>
        <v>0</v>
      </c>
      <c r="K271" s="133"/>
      <c r="L271" s="91">
        <f t="shared" si="14"/>
        <v>0</v>
      </c>
      <c r="M271" s="173">
        <f>Перечень!P264</f>
        <v>0</v>
      </c>
      <c r="N271" s="132"/>
      <c r="O271" s="83">
        <f t="shared" si="15"/>
        <v>0</v>
      </c>
    </row>
    <row r="272" spans="1:15" ht="12.75" customHeight="1">
      <c r="A272" s="243" t="s">
        <v>291</v>
      </c>
      <c r="B272" s="232" t="s">
        <v>247</v>
      </c>
      <c r="C272" s="119" t="s">
        <v>140</v>
      </c>
      <c r="D272" s="165">
        <f>Перечень!K265</f>
        <v>0</v>
      </c>
      <c r="E272" s="19" t="s">
        <v>31</v>
      </c>
      <c r="F272" s="167">
        <f>Перечень!M265</f>
        <v>0</v>
      </c>
      <c r="G272" s="103"/>
      <c r="H272" s="83">
        <f t="shared" si="18"/>
        <v>0</v>
      </c>
      <c r="I272" s="119"/>
      <c r="J272" s="168">
        <f>Перечень!O265</f>
        <v>0</v>
      </c>
      <c r="K272" s="133"/>
      <c r="L272" s="91">
        <f t="shared" si="14"/>
        <v>0</v>
      </c>
      <c r="M272" s="173">
        <f>Перечень!P265</f>
        <v>0</v>
      </c>
      <c r="N272" s="132"/>
      <c r="O272" s="83">
        <f t="shared" si="15"/>
        <v>0</v>
      </c>
    </row>
    <row r="273" spans="1:15" ht="12.75" customHeight="1">
      <c r="A273" s="244"/>
      <c r="B273" s="233"/>
      <c r="C273" s="119" t="s">
        <v>140</v>
      </c>
      <c r="D273" s="165">
        <f>Перечень!K266</f>
        <v>0</v>
      </c>
      <c r="E273" s="19" t="s">
        <v>117</v>
      </c>
      <c r="F273" s="167">
        <f>Перечень!M266</f>
        <v>0</v>
      </c>
      <c r="G273" s="103"/>
      <c r="H273" s="83">
        <f t="shared" si="18"/>
        <v>0</v>
      </c>
      <c r="I273" s="119"/>
      <c r="J273" s="168">
        <f>Перечень!O266</f>
        <v>0</v>
      </c>
      <c r="K273" s="133"/>
      <c r="L273" s="91">
        <f t="shared" si="14"/>
        <v>0</v>
      </c>
      <c r="M273" s="173">
        <f>Перечень!P266</f>
        <v>0</v>
      </c>
      <c r="N273" s="132"/>
      <c r="O273" s="83">
        <f t="shared" si="15"/>
        <v>0</v>
      </c>
    </row>
    <row r="274" spans="1:15" ht="12.75" customHeight="1">
      <c r="A274" s="243" t="s">
        <v>292</v>
      </c>
      <c r="B274" s="232" t="s">
        <v>247</v>
      </c>
      <c r="C274" s="119" t="s">
        <v>140</v>
      </c>
      <c r="D274" s="165">
        <f>Перечень!K267</f>
        <v>0</v>
      </c>
      <c r="E274" s="19" t="s">
        <v>31</v>
      </c>
      <c r="F274" s="167">
        <f>Перечень!M267</f>
        <v>0</v>
      </c>
      <c r="G274" s="103"/>
      <c r="H274" s="83">
        <f t="shared" si="18"/>
        <v>0</v>
      </c>
      <c r="I274" s="119"/>
      <c r="J274" s="168">
        <f>Перечень!O267</f>
        <v>0</v>
      </c>
      <c r="K274" s="133"/>
      <c r="L274" s="91">
        <f t="shared" si="14"/>
        <v>0</v>
      </c>
      <c r="M274" s="173">
        <f>Перечень!P267</f>
        <v>0</v>
      </c>
      <c r="N274" s="132"/>
      <c r="O274" s="83">
        <f t="shared" si="15"/>
        <v>0</v>
      </c>
    </row>
    <row r="275" spans="1:15" ht="12.75" customHeight="1">
      <c r="A275" s="244"/>
      <c r="B275" s="233"/>
      <c r="C275" s="119" t="s">
        <v>140</v>
      </c>
      <c r="D275" s="165">
        <f>Перечень!K268</f>
        <v>0</v>
      </c>
      <c r="E275" s="19" t="s">
        <v>117</v>
      </c>
      <c r="F275" s="167">
        <f>Перечень!M268</f>
        <v>0</v>
      </c>
      <c r="G275" s="103"/>
      <c r="H275" s="83">
        <f t="shared" si="18"/>
        <v>0</v>
      </c>
      <c r="I275" s="119"/>
      <c r="J275" s="168">
        <f>Перечень!O268</f>
        <v>0</v>
      </c>
      <c r="K275" s="133"/>
      <c r="L275" s="91">
        <f t="shared" si="14"/>
        <v>0</v>
      </c>
      <c r="M275" s="173">
        <f>Перечень!P268</f>
        <v>0</v>
      </c>
      <c r="N275" s="132"/>
      <c r="O275" s="83">
        <f t="shared" si="15"/>
        <v>0</v>
      </c>
    </row>
    <row r="276" spans="1:15" ht="12.75" customHeight="1">
      <c r="A276" s="243" t="s">
        <v>293</v>
      </c>
      <c r="B276" s="232" t="s">
        <v>247</v>
      </c>
      <c r="C276" s="119" t="s">
        <v>140</v>
      </c>
      <c r="D276" s="165">
        <f>Перечень!K269</f>
        <v>0</v>
      </c>
      <c r="E276" s="19" t="s">
        <v>31</v>
      </c>
      <c r="F276" s="167">
        <f>Перечень!M269</f>
        <v>0</v>
      </c>
      <c r="G276" s="103"/>
      <c r="H276" s="83">
        <f t="shared" si="18"/>
        <v>0</v>
      </c>
      <c r="I276" s="119"/>
      <c r="J276" s="168">
        <f>Перечень!O269</f>
        <v>0</v>
      </c>
      <c r="K276" s="133"/>
      <c r="L276" s="91">
        <f>K276-J276</f>
        <v>0</v>
      </c>
      <c r="M276" s="173">
        <f>Перечень!P269</f>
        <v>0</v>
      </c>
      <c r="N276" s="132"/>
      <c r="O276" s="83">
        <f aca="true" t="shared" si="19" ref="O276:O283">N276-M276</f>
        <v>0</v>
      </c>
    </row>
    <row r="277" spans="1:15" ht="12.75" customHeight="1">
      <c r="A277" s="244"/>
      <c r="B277" s="233"/>
      <c r="C277" s="119" t="s">
        <v>140</v>
      </c>
      <c r="D277" s="165">
        <f>Перечень!K270</f>
        <v>0</v>
      </c>
      <c r="E277" s="19" t="s">
        <v>117</v>
      </c>
      <c r="F277" s="167">
        <f>Перечень!M270</f>
        <v>0</v>
      </c>
      <c r="G277" s="103"/>
      <c r="H277" s="83">
        <f t="shared" si="18"/>
        <v>0</v>
      </c>
      <c r="I277" s="119"/>
      <c r="J277" s="168">
        <f>Перечень!O270</f>
        <v>0</v>
      </c>
      <c r="K277" s="133"/>
      <c r="L277" s="91">
        <f>K277-J277</f>
        <v>0</v>
      </c>
      <c r="M277" s="173">
        <f>Перечень!P270</f>
        <v>0</v>
      </c>
      <c r="N277" s="132"/>
      <c r="O277" s="83">
        <f t="shared" si="19"/>
        <v>0</v>
      </c>
    </row>
    <row r="278" spans="1:15" ht="12.75" customHeight="1">
      <c r="A278" s="237" t="s">
        <v>294</v>
      </c>
      <c r="B278" s="238"/>
      <c r="C278" s="63"/>
      <c r="D278" s="73"/>
      <c r="E278" s="65" t="s">
        <v>31</v>
      </c>
      <c r="F278" s="66">
        <f>F268+F270+F272+F274+F276</f>
        <v>0</v>
      </c>
      <c r="G278" s="66">
        <f>G268+G270+G272+G274+G276</f>
        <v>0</v>
      </c>
      <c r="H278" s="66">
        <f t="shared" si="18"/>
        <v>0</v>
      </c>
      <c r="I278" s="67" t="s">
        <v>29</v>
      </c>
      <c r="J278" s="95" t="s">
        <v>29</v>
      </c>
      <c r="K278" s="95" t="s">
        <v>29</v>
      </c>
      <c r="L278" s="95" t="s">
        <v>29</v>
      </c>
      <c r="M278" s="66">
        <f>M268+M270+M272+M274+M276</f>
        <v>0</v>
      </c>
      <c r="N278" s="66">
        <f>N268+N270+N272+N274+N276</f>
        <v>0</v>
      </c>
      <c r="O278" s="66">
        <f t="shared" si="19"/>
        <v>0</v>
      </c>
    </row>
    <row r="279" spans="1:15" ht="12.75" customHeight="1">
      <c r="A279" s="239"/>
      <c r="B279" s="240"/>
      <c r="C279" s="68"/>
      <c r="D279" s="73"/>
      <c r="E279" s="65" t="s">
        <v>117</v>
      </c>
      <c r="F279" s="66">
        <f>F269+F271+F273+F275+F277</f>
        <v>0</v>
      </c>
      <c r="G279" s="66">
        <f>G269+G271+G273+G275+G277</f>
        <v>0</v>
      </c>
      <c r="H279" s="66">
        <f t="shared" si="18"/>
        <v>0</v>
      </c>
      <c r="I279" s="69"/>
      <c r="J279" s="96"/>
      <c r="K279" s="96"/>
      <c r="L279" s="96"/>
      <c r="M279" s="66">
        <f>M269+M271+M273+M275+M277</f>
        <v>0</v>
      </c>
      <c r="N279" s="66">
        <f>N269+N271+N273+N275+N277</f>
        <v>0</v>
      </c>
      <c r="O279" s="66">
        <f t="shared" si="19"/>
        <v>0</v>
      </c>
    </row>
    <row r="280" spans="1:15" ht="12.75" customHeight="1">
      <c r="A280" s="241"/>
      <c r="B280" s="242"/>
      <c r="C280" s="68"/>
      <c r="D280" s="74"/>
      <c r="E280" s="71" t="s">
        <v>129</v>
      </c>
      <c r="F280" s="72">
        <f>F278+F279</f>
        <v>0</v>
      </c>
      <c r="G280" s="72">
        <f>G278+G279</f>
        <v>0</v>
      </c>
      <c r="H280" s="72">
        <f t="shared" si="18"/>
        <v>0</v>
      </c>
      <c r="I280" s="69"/>
      <c r="J280" s="96"/>
      <c r="K280" s="96"/>
      <c r="L280" s="96"/>
      <c r="M280" s="72">
        <f>M278+M279</f>
        <v>0</v>
      </c>
      <c r="N280" s="72">
        <f>N278+N279</f>
        <v>0</v>
      </c>
      <c r="O280" s="72">
        <f t="shared" si="19"/>
        <v>0</v>
      </c>
    </row>
    <row r="281" spans="1:15" ht="12.75" customHeight="1">
      <c r="A281" s="265" t="s">
        <v>267</v>
      </c>
      <c r="B281" s="266"/>
      <c r="C281" s="112"/>
      <c r="D281" s="112"/>
      <c r="E281" s="114" t="s">
        <v>31</v>
      </c>
      <c r="F281" s="115">
        <f>F65+F97+F208+F228+F250+F264+F278</f>
        <v>778</v>
      </c>
      <c r="G281" s="115">
        <f>G65+G97+G208+G228+G250+G264+G278</f>
        <v>0</v>
      </c>
      <c r="H281" s="115">
        <f t="shared" si="18"/>
        <v>-778</v>
      </c>
      <c r="I281" s="110" t="s">
        <v>29</v>
      </c>
      <c r="J281" s="111" t="s">
        <v>29</v>
      </c>
      <c r="K281" s="111" t="s">
        <v>29</v>
      </c>
      <c r="L281" s="111" t="s">
        <v>29</v>
      </c>
      <c r="M281" s="115">
        <f>M65+M97+M208+M228+M250+M264+M278</f>
        <v>21.7</v>
      </c>
      <c r="N281" s="115">
        <f>N65+N97+N208+N228+N250+N264+N278</f>
        <v>0</v>
      </c>
      <c r="O281" s="115">
        <f t="shared" si="19"/>
        <v>-21.7</v>
      </c>
    </row>
    <row r="282" spans="1:15" ht="12.75" customHeight="1">
      <c r="A282" s="267"/>
      <c r="B282" s="268"/>
      <c r="C282" s="112"/>
      <c r="D282" s="112"/>
      <c r="E282" s="114" t="s">
        <v>117</v>
      </c>
      <c r="F282" s="115">
        <f>F66+F98+F209+F229+F251+F265+F279</f>
        <v>25</v>
      </c>
      <c r="G282" s="115">
        <f>G66+G98+G209+G229+G251+G265+G279</f>
        <v>0</v>
      </c>
      <c r="H282" s="115">
        <f t="shared" si="18"/>
        <v>-25</v>
      </c>
      <c r="I282" s="110" t="s">
        <v>29</v>
      </c>
      <c r="J282" s="111" t="s">
        <v>29</v>
      </c>
      <c r="K282" s="111" t="s">
        <v>29</v>
      </c>
      <c r="L282" s="111" t="s">
        <v>29</v>
      </c>
      <c r="M282" s="115">
        <f>M66+M98+M209+M229+M251+M265+M279</f>
        <v>1.7999999999999998</v>
      </c>
      <c r="N282" s="115">
        <f>N66+N98+N209+N229+N251+N265+N279</f>
        <v>0</v>
      </c>
      <c r="O282" s="115">
        <f t="shared" si="19"/>
        <v>-1.7999999999999998</v>
      </c>
    </row>
    <row r="283" spans="1:15" ht="12.75">
      <c r="A283" s="269"/>
      <c r="B283" s="270"/>
      <c r="C283" s="112"/>
      <c r="D283" s="113"/>
      <c r="E283" s="114" t="s">
        <v>129</v>
      </c>
      <c r="F283" s="115">
        <f>F281+F282</f>
        <v>803</v>
      </c>
      <c r="G283" s="115">
        <f>G281+G282</f>
        <v>0</v>
      </c>
      <c r="H283" s="115">
        <f t="shared" si="18"/>
        <v>-803</v>
      </c>
      <c r="I283" s="110"/>
      <c r="J283" s="111"/>
      <c r="K283" s="111"/>
      <c r="L283" s="111"/>
      <c r="M283" s="115">
        <f>M281+M282</f>
        <v>23.5</v>
      </c>
      <c r="N283" s="115">
        <f>N281+N282</f>
        <v>0</v>
      </c>
      <c r="O283" s="115">
        <f t="shared" si="19"/>
        <v>-23.5</v>
      </c>
    </row>
    <row r="284" spans="1:15" ht="12.75">
      <c r="A284" s="45"/>
      <c r="B284" s="46"/>
      <c r="C284" s="47"/>
      <c r="D284" s="47"/>
      <c r="E284" s="8"/>
      <c r="F284" s="144"/>
      <c r="G284" s="144"/>
      <c r="H284" s="145"/>
      <c r="I284" s="144"/>
      <c r="J284" s="144"/>
      <c r="K284" s="144"/>
      <c r="L284" s="144"/>
      <c r="M284" s="145"/>
      <c r="N284" s="145"/>
      <c r="O284" s="145"/>
    </row>
    <row r="285" spans="1:15" ht="29.25" customHeight="1">
      <c r="A285" s="310" t="s">
        <v>330</v>
      </c>
      <c r="B285" s="311"/>
      <c r="C285" s="311"/>
      <c r="D285" s="311"/>
      <c r="E285" s="312"/>
      <c r="F285" s="159">
        <f>F283+'Отчет № 2 за 2017 год'!F285</f>
        <v>1373</v>
      </c>
      <c r="G285" s="159">
        <f>G283+'Отчет № 2 за 2017 год'!G285</f>
        <v>418</v>
      </c>
      <c r="H285" s="159">
        <f>G285-F285</f>
        <v>-955</v>
      </c>
      <c r="I285" s="160"/>
      <c r="J285" s="160"/>
      <c r="K285" s="160"/>
      <c r="L285" s="160"/>
      <c r="M285" s="159">
        <f>M283+'Отчет № 2 за 2017 год'!M285</f>
        <v>29</v>
      </c>
      <c r="N285" s="159">
        <f>N283+'Отчет № 2 за 2017 год'!N285</f>
        <v>0</v>
      </c>
      <c r="O285" s="159">
        <f>N285-M285</f>
        <v>-29</v>
      </c>
    </row>
    <row r="286" spans="1:15" ht="12.75">
      <c r="A286" s="45"/>
      <c r="B286" s="46"/>
      <c r="C286" s="47"/>
      <c r="D286" s="47"/>
      <c r="E286" s="8"/>
      <c r="F286" s="8"/>
      <c r="G286" s="8"/>
      <c r="H286" s="9"/>
      <c r="I286" s="8"/>
      <c r="J286" s="8"/>
      <c r="K286" s="8"/>
      <c r="L286" s="8"/>
      <c r="M286" s="9"/>
      <c r="N286" s="9"/>
      <c r="O286" s="9"/>
    </row>
    <row r="287" spans="1:15" ht="12.75">
      <c r="A287" s="47"/>
      <c r="B287" s="8"/>
      <c r="C287" s="47"/>
      <c r="D287" s="47"/>
      <c r="E287" s="8"/>
      <c r="F287" s="8"/>
      <c r="G287" s="8"/>
      <c r="H287" s="9"/>
      <c r="I287" s="8"/>
      <c r="J287" s="8"/>
      <c r="K287" s="8"/>
      <c r="L287" s="8"/>
      <c r="M287" s="9"/>
      <c r="N287" s="9"/>
      <c r="O287" s="9"/>
    </row>
    <row r="288" ht="12.75">
      <c r="A288" t="s">
        <v>40</v>
      </c>
    </row>
    <row r="289" spans="1:14" ht="12.75">
      <c r="A289" t="s">
        <v>346</v>
      </c>
      <c r="H289" s="116"/>
      <c r="I289" s="116"/>
      <c r="J289" s="116"/>
      <c r="K289" s="116"/>
      <c r="L289" s="317" t="s">
        <v>365</v>
      </c>
      <c r="M289" s="116"/>
      <c r="N289" s="116"/>
    </row>
    <row r="290" spans="1:14" ht="12.75">
      <c r="A290" s="16" t="s">
        <v>42</v>
      </c>
      <c r="B290" s="16"/>
      <c r="C290" s="16"/>
      <c r="D290" s="16"/>
      <c r="E290" s="16"/>
      <c r="F290" s="16"/>
      <c r="G290" s="16"/>
      <c r="H290" s="161"/>
      <c r="I290" s="161"/>
      <c r="J290" s="161"/>
      <c r="K290" s="161"/>
      <c r="L290" s="161"/>
      <c r="M290" s="161"/>
      <c r="N290" s="161"/>
    </row>
    <row r="291" ht="12.75">
      <c r="B291" t="s">
        <v>72</v>
      </c>
    </row>
    <row r="293" ht="12.75">
      <c r="A293" t="s">
        <v>327</v>
      </c>
    </row>
    <row r="294" spans="1:13" ht="12.75">
      <c r="A294" t="s">
        <v>347</v>
      </c>
      <c r="H294" s="116"/>
      <c r="I294" s="116"/>
      <c r="J294" s="116"/>
      <c r="K294" s="116"/>
      <c r="L294" s="317" t="s">
        <v>364</v>
      </c>
      <c r="M294" s="116"/>
    </row>
    <row r="295" spans="1:13" ht="12.75">
      <c r="A295" s="16" t="s">
        <v>42</v>
      </c>
      <c r="B295" s="16"/>
      <c r="C295" s="16"/>
      <c r="D295" s="16"/>
      <c r="E295" s="16"/>
      <c r="F295" s="16"/>
      <c r="G295" s="16"/>
      <c r="H295" s="161"/>
      <c r="I295" s="161"/>
      <c r="J295" s="161"/>
      <c r="K295" s="161"/>
      <c r="L295" s="161"/>
      <c r="M295" s="161"/>
    </row>
    <row r="296" ht="12.75">
      <c r="A296" s="14"/>
    </row>
    <row r="297" ht="12.75">
      <c r="A297" s="14"/>
    </row>
    <row r="298" spans="1:2" ht="12.75">
      <c r="A298" s="309" t="s">
        <v>331</v>
      </c>
      <c r="B298" s="309"/>
    </row>
    <row r="299" spans="1:15" ht="12.75">
      <c r="A299" s="47"/>
      <c r="B299" s="8"/>
      <c r="C299" s="47"/>
      <c r="D299" s="47"/>
      <c r="E299" s="8"/>
      <c r="F299" s="8"/>
      <c r="G299" s="8"/>
      <c r="H299" s="9"/>
      <c r="I299" s="8"/>
      <c r="J299" s="8"/>
      <c r="K299" s="8"/>
      <c r="L299" s="8"/>
      <c r="M299" s="9"/>
      <c r="N299" s="9"/>
      <c r="O299" s="9"/>
    </row>
    <row r="300" spans="1:15" ht="12.75">
      <c r="A300" s="47"/>
      <c r="B300" s="8"/>
      <c r="C300" s="47"/>
      <c r="D300" s="47"/>
      <c r="E300" s="8"/>
      <c r="F300" s="8"/>
      <c r="G300" s="8"/>
      <c r="H300" s="9"/>
      <c r="I300" s="8"/>
      <c r="J300" s="8"/>
      <c r="K300" s="8"/>
      <c r="L300" s="8"/>
      <c r="M300" s="9"/>
      <c r="N300" s="9"/>
      <c r="O300" s="9"/>
    </row>
    <row r="301" spans="1:15" ht="12.75">
      <c r="A301" s="47"/>
      <c r="B301" s="8"/>
      <c r="C301" s="47"/>
      <c r="D301" s="47"/>
      <c r="E301" s="8"/>
      <c r="F301" s="8"/>
      <c r="G301" s="8"/>
      <c r="H301" s="9"/>
      <c r="I301" s="8"/>
      <c r="J301" s="8"/>
      <c r="K301" s="8"/>
      <c r="L301" s="8"/>
      <c r="M301" s="9"/>
      <c r="N301" s="9"/>
      <c r="O301" s="9"/>
    </row>
    <row r="302" spans="1:15" ht="12.75">
      <c r="A302" s="47"/>
      <c r="B302" s="8"/>
      <c r="C302" s="47"/>
      <c r="D302" s="47"/>
      <c r="E302" s="8"/>
      <c r="F302" s="8"/>
      <c r="G302" s="8"/>
      <c r="H302" s="9"/>
      <c r="I302" s="8"/>
      <c r="J302" s="8"/>
      <c r="K302" s="8"/>
      <c r="L302" s="8"/>
      <c r="M302" s="9"/>
      <c r="N302" s="9"/>
      <c r="O302" s="9"/>
    </row>
    <row r="303" spans="1:15" ht="12.75">
      <c r="A303" s="47"/>
      <c r="B303" s="8"/>
      <c r="C303" s="47"/>
      <c r="D303" s="47"/>
      <c r="E303" s="8"/>
      <c r="F303" s="8"/>
      <c r="G303" s="8"/>
      <c r="H303" s="9"/>
      <c r="I303" s="8"/>
      <c r="J303" s="8"/>
      <c r="K303" s="8"/>
      <c r="L303" s="8"/>
      <c r="M303" s="9"/>
      <c r="N303" s="9"/>
      <c r="O303" s="9"/>
    </row>
  </sheetData>
  <sheetProtection/>
  <mergeCells count="256">
    <mergeCell ref="A298:B298"/>
    <mergeCell ref="A278:B280"/>
    <mergeCell ref="A281:B283"/>
    <mergeCell ref="A285:E285"/>
    <mergeCell ref="A272:A273"/>
    <mergeCell ref="B272:B273"/>
    <mergeCell ref="A274:A275"/>
    <mergeCell ref="B274:B275"/>
    <mergeCell ref="A276:A277"/>
    <mergeCell ref="B276:B277"/>
    <mergeCell ref="A262:A263"/>
    <mergeCell ref="B262:B263"/>
    <mergeCell ref="A264:B266"/>
    <mergeCell ref="A268:A269"/>
    <mergeCell ref="B268:B269"/>
    <mergeCell ref="A270:A271"/>
    <mergeCell ref="B270:B271"/>
    <mergeCell ref="A256:A257"/>
    <mergeCell ref="B256:B257"/>
    <mergeCell ref="A258:A259"/>
    <mergeCell ref="B258:B259"/>
    <mergeCell ref="A260:A261"/>
    <mergeCell ref="B260:B261"/>
    <mergeCell ref="A246:A247"/>
    <mergeCell ref="B246:B247"/>
    <mergeCell ref="A248:A249"/>
    <mergeCell ref="B248:B249"/>
    <mergeCell ref="A250:B252"/>
    <mergeCell ref="A254:A255"/>
    <mergeCell ref="B254:B255"/>
    <mergeCell ref="A240:A241"/>
    <mergeCell ref="B240:B241"/>
    <mergeCell ref="A242:A243"/>
    <mergeCell ref="B242:B243"/>
    <mergeCell ref="A244:A245"/>
    <mergeCell ref="B244:B245"/>
    <mergeCell ref="A234:A235"/>
    <mergeCell ref="B234:B235"/>
    <mergeCell ref="A236:A237"/>
    <mergeCell ref="B236:B237"/>
    <mergeCell ref="A238:A239"/>
    <mergeCell ref="B238:B239"/>
    <mergeCell ref="A224:A225"/>
    <mergeCell ref="B224:B225"/>
    <mergeCell ref="A226:A227"/>
    <mergeCell ref="B226:B227"/>
    <mergeCell ref="A228:B230"/>
    <mergeCell ref="A232:A233"/>
    <mergeCell ref="B232:B233"/>
    <mergeCell ref="A218:A219"/>
    <mergeCell ref="B218:B219"/>
    <mergeCell ref="A220:A221"/>
    <mergeCell ref="B220:B221"/>
    <mergeCell ref="A222:A223"/>
    <mergeCell ref="B222:B223"/>
    <mergeCell ref="A212:A213"/>
    <mergeCell ref="B212:B213"/>
    <mergeCell ref="A214:A215"/>
    <mergeCell ref="B214:B215"/>
    <mergeCell ref="A216:A217"/>
    <mergeCell ref="B216:B217"/>
    <mergeCell ref="A201:A202"/>
    <mergeCell ref="B201:B202"/>
    <mergeCell ref="A203:A204"/>
    <mergeCell ref="B203:B204"/>
    <mergeCell ref="A205:B207"/>
    <mergeCell ref="A208:B210"/>
    <mergeCell ref="A195:A196"/>
    <mergeCell ref="B195:B196"/>
    <mergeCell ref="A197:A198"/>
    <mergeCell ref="B197:B198"/>
    <mergeCell ref="A199:A200"/>
    <mergeCell ref="B199:B200"/>
    <mergeCell ref="A189:A190"/>
    <mergeCell ref="B189:B190"/>
    <mergeCell ref="A191:A192"/>
    <mergeCell ref="B191:B192"/>
    <mergeCell ref="A193:A194"/>
    <mergeCell ref="B193:B194"/>
    <mergeCell ref="A183:A184"/>
    <mergeCell ref="B183:B184"/>
    <mergeCell ref="A185:A186"/>
    <mergeCell ref="B185:B186"/>
    <mergeCell ref="A187:A188"/>
    <mergeCell ref="B187:B188"/>
    <mergeCell ref="A174:A175"/>
    <mergeCell ref="B174:B175"/>
    <mergeCell ref="A176:A177"/>
    <mergeCell ref="B176:B177"/>
    <mergeCell ref="A178:B180"/>
    <mergeCell ref="A181:A182"/>
    <mergeCell ref="B181:B182"/>
    <mergeCell ref="A168:A169"/>
    <mergeCell ref="B168:B169"/>
    <mergeCell ref="A170:A171"/>
    <mergeCell ref="B170:B171"/>
    <mergeCell ref="A172:A173"/>
    <mergeCell ref="B172:B173"/>
    <mergeCell ref="A159:A160"/>
    <mergeCell ref="B159:B160"/>
    <mergeCell ref="A161:B163"/>
    <mergeCell ref="A164:A165"/>
    <mergeCell ref="B164:B165"/>
    <mergeCell ref="A166:A167"/>
    <mergeCell ref="B166:B167"/>
    <mergeCell ref="A153:A154"/>
    <mergeCell ref="B153:B154"/>
    <mergeCell ref="A155:A156"/>
    <mergeCell ref="B155:B156"/>
    <mergeCell ref="A157:A158"/>
    <mergeCell ref="B157:B158"/>
    <mergeCell ref="A147:A148"/>
    <mergeCell ref="B147:B148"/>
    <mergeCell ref="A149:A150"/>
    <mergeCell ref="B149:B150"/>
    <mergeCell ref="A151:A152"/>
    <mergeCell ref="B151:B152"/>
    <mergeCell ref="A141:A142"/>
    <mergeCell ref="B141:B142"/>
    <mergeCell ref="A143:A144"/>
    <mergeCell ref="B143:B144"/>
    <mergeCell ref="A145:A146"/>
    <mergeCell ref="B145:B146"/>
    <mergeCell ref="A132:A133"/>
    <mergeCell ref="B132:B133"/>
    <mergeCell ref="A134:B136"/>
    <mergeCell ref="A137:A138"/>
    <mergeCell ref="B137:B138"/>
    <mergeCell ref="A139:A140"/>
    <mergeCell ref="B139:B140"/>
    <mergeCell ref="A126:A127"/>
    <mergeCell ref="B126:B127"/>
    <mergeCell ref="A128:A129"/>
    <mergeCell ref="B128:B129"/>
    <mergeCell ref="A130:A131"/>
    <mergeCell ref="B130:B131"/>
    <mergeCell ref="A117:B119"/>
    <mergeCell ref="A120:A121"/>
    <mergeCell ref="B120:B121"/>
    <mergeCell ref="A122:A123"/>
    <mergeCell ref="B122:B123"/>
    <mergeCell ref="A124:A125"/>
    <mergeCell ref="B124:B125"/>
    <mergeCell ref="A111:A112"/>
    <mergeCell ref="B111:B112"/>
    <mergeCell ref="A113:A114"/>
    <mergeCell ref="B113:B114"/>
    <mergeCell ref="A115:A116"/>
    <mergeCell ref="B115:B116"/>
    <mergeCell ref="A105:A106"/>
    <mergeCell ref="B105:B106"/>
    <mergeCell ref="A107:A108"/>
    <mergeCell ref="B107:B108"/>
    <mergeCell ref="A109:A110"/>
    <mergeCell ref="B109:B110"/>
    <mergeCell ref="A95:A96"/>
    <mergeCell ref="B95:B96"/>
    <mergeCell ref="A97:B99"/>
    <mergeCell ref="A101:A102"/>
    <mergeCell ref="B101:B102"/>
    <mergeCell ref="A103:A104"/>
    <mergeCell ref="B103:B104"/>
    <mergeCell ref="A89:A90"/>
    <mergeCell ref="B89:B90"/>
    <mergeCell ref="A91:A92"/>
    <mergeCell ref="B91:B92"/>
    <mergeCell ref="A93:A94"/>
    <mergeCell ref="B93:B94"/>
    <mergeCell ref="A83:A84"/>
    <mergeCell ref="B83:B84"/>
    <mergeCell ref="A85:A86"/>
    <mergeCell ref="B85:B86"/>
    <mergeCell ref="A87:A88"/>
    <mergeCell ref="B87:B88"/>
    <mergeCell ref="A77:A78"/>
    <mergeCell ref="B77:B78"/>
    <mergeCell ref="A79:A80"/>
    <mergeCell ref="B79:B80"/>
    <mergeCell ref="A81:A82"/>
    <mergeCell ref="B81:B82"/>
    <mergeCell ref="A71:A72"/>
    <mergeCell ref="B71:B72"/>
    <mergeCell ref="A73:A74"/>
    <mergeCell ref="B73:B74"/>
    <mergeCell ref="A75:A76"/>
    <mergeCell ref="B75:B76"/>
    <mergeCell ref="A61:A62"/>
    <mergeCell ref="B61:B62"/>
    <mergeCell ref="A63:A64"/>
    <mergeCell ref="B63:B64"/>
    <mergeCell ref="A65:B67"/>
    <mergeCell ref="A69:A70"/>
    <mergeCell ref="B69:B70"/>
    <mergeCell ref="A55:A56"/>
    <mergeCell ref="B55:B56"/>
    <mergeCell ref="A57:A58"/>
    <mergeCell ref="B57:B58"/>
    <mergeCell ref="A59:A60"/>
    <mergeCell ref="B59:B60"/>
    <mergeCell ref="A49:A50"/>
    <mergeCell ref="B49:B50"/>
    <mergeCell ref="A51:A52"/>
    <mergeCell ref="B51:B52"/>
    <mergeCell ref="A53:A54"/>
    <mergeCell ref="B53:B54"/>
    <mergeCell ref="A43:A44"/>
    <mergeCell ref="B43:B44"/>
    <mergeCell ref="A45:A46"/>
    <mergeCell ref="B45:B46"/>
    <mergeCell ref="A47:A48"/>
    <mergeCell ref="B47:B48"/>
    <mergeCell ref="A37:A38"/>
    <mergeCell ref="B37:B38"/>
    <mergeCell ref="A39:A40"/>
    <mergeCell ref="B39:B40"/>
    <mergeCell ref="A41:A42"/>
    <mergeCell ref="B41:B42"/>
    <mergeCell ref="A31:A32"/>
    <mergeCell ref="B31:B32"/>
    <mergeCell ref="A33:A34"/>
    <mergeCell ref="B33:B34"/>
    <mergeCell ref="A35:A36"/>
    <mergeCell ref="B35:B36"/>
    <mergeCell ref="A27:A28"/>
    <mergeCell ref="B27:B28"/>
    <mergeCell ref="C13:C15"/>
    <mergeCell ref="D13:D15"/>
    <mergeCell ref="A21:A22"/>
    <mergeCell ref="A29:A30"/>
    <mergeCell ref="B29:B30"/>
    <mergeCell ref="M14:O15"/>
    <mergeCell ref="E13:H14"/>
    <mergeCell ref="A23:A24"/>
    <mergeCell ref="B23:B24"/>
    <mergeCell ref="A25:A26"/>
    <mergeCell ref="B25:B26"/>
    <mergeCell ref="A1:O1"/>
    <mergeCell ref="A2:O2"/>
    <mergeCell ref="A3:O3"/>
    <mergeCell ref="M6:N6"/>
    <mergeCell ref="A7:I7"/>
    <mergeCell ref="B21:B22"/>
    <mergeCell ref="A19:A20"/>
    <mergeCell ref="B19:B20"/>
    <mergeCell ref="A12:A15"/>
    <mergeCell ref="B12:B15"/>
    <mergeCell ref="M7:N7"/>
    <mergeCell ref="E15:E16"/>
    <mergeCell ref="F15:H15"/>
    <mergeCell ref="I15:I16"/>
    <mergeCell ref="J15:L15"/>
    <mergeCell ref="C12:O12"/>
    <mergeCell ref="M8:N8"/>
    <mergeCell ref="A9:I9"/>
    <mergeCell ref="I13:O13"/>
    <mergeCell ref="I14:L14"/>
  </mergeCells>
  <printOptions/>
  <pageMargins left="0.75" right="0.75" top="1" bottom="1" header="0.5" footer="0.5"/>
  <pageSetup fitToHeight="0" fitToWidth="1" horizontalDpi="600" verticalDpi="600" orientation="landscape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6"/>
  <sheetViews>
    <sheetView zoomScalePageLayoutView="0" workbookViewId="0" topLeftCell="A1">
      <pane ySplit="16" topLeftCell="A284" activePane="bottomLeft" state="frozen"/>
      <selection pane="topLeft" activeCell="A1" sqref="A1"/>
      <selection pane="bottomLeft" activeCell="O292" sqref="O292"/>
    </sheetView>
  </sheetViews>
  <sheetFormatPr defaultColWidth="9.140625" defaultRowHeight="12.75"/>
  <cols>
    <col min="1" max="1" width="5.7109375" style="0" customWidth="1"/>
    <col min="2" max="2" width="35.7109375" style="0" customWidth="1"/>
    <col min="3" max="3" width="5.28125" style="0" customWidth="1"/>
    <col min="4" max="4" width="5.00390625" style="0" customWidth="1"/>
    <col min="5" max="15" width="7.7109375" style="0" customWidth="1"/>
  </cols>
  <sheetData>
    <row r="1" spans="1:19" ht="12.75">
      <c r="A1" s="203" t="s">
        <v>32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116"/>
      <c r="Q1" s="116"/>
      <c r="R1" s="116"/>
      <c r="S1" s="116"/>
    </row>
    <row r="2" spans="1:19" ht="12.75">
      <c r="A2" s="203" t="s">
        <v>43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116"/>
      <c r="Q2" s="116"/>
      <c r="R2" s="116"/>
      <c r="S2" s="116"/>
    </row>
    <row r="3" spans="1:19" ht="12.75">
      <c r="A3" s="203" t="s">
        <v>15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116"/>
      <c r="Q3" s="116"/>
      <c r="R3" s="116"/>
      <c r="S3" s="116"/>
    </row>
    <row r="6" spans="13:15" ht="12.75">
      <c r="M6" s="218" t="s">
        <v>35</v>
      </c>
      <c r="N6" s="219"/>
      <c r="O6" s="9"/>
    </row>
    <row r="7" spans="1:15" ht="12.75">
      <c r="A7" s="203" t="s">
        <v>319</v>
      </c>
      <c r="B7" s="203"/>
      <c r="C7" s="203"/>
      <c r="D7" s="203"/>
      <c r="E7" s="203"/>
      <c r="F7" s="203"/>
      <c r="G7" s="203"/>
      <c r="H7" s="203"/>
      <c r="I7" s="203"/>
      <c r="K7" t="s">
        <v>34</v>
      </c>
      <c r="M7" s="218"/>
      <c r="N7" s="219"/>
      <c r="O7" s="9"/>
    </row>
    <row r="8" spans="13:15" ht="12.75">
      <c r="M8" s="218"/>
      <c r="N8" s="219"/>
      <c r="O8" s="9"/>
    </row>
    <row r="9" spans="1:9" ht="26.25" customHeight="1">
      <c r="A9" s="277" t="s">
        <v>354</v>
      </c>
      <c r="B9" s="278"/>
      <c r="C9" s="278"/>
      <c r="D9" s="278"/>
      <c r="E9" s="278"/>
      <c r="F9" s="278"/>
      <c r="G9" s="278"/>
      <c r="H9" s="278"/>
      <c r="I9" s="278"/>
    </row>
    <row r="11" spans="1:15" ht="12.75">
      <c r="A11" s="47"/>
      <c r="B11" s="8"/>
      <c r="C11" s="47"/>
      <c r="D11" s="47"/>
      <c r="E11" s="8"/>
      <c r="F11" s="8"/>
      <c r="G11" s="8"/>
      <c r="H11" s="9"/>
      <c r="I11" s="8"/>
      <c r="J11" s="8"/>
      <c r="K11" s="8"/>
      <c r="L11" s="8"/>
      <c r="M11" s="9"/>
      <c r="N11" s="9"/>
      <c r="O11" s="9"/>
    </row>
    <row r="12" spans="1:15" ht="12.75">
      <c r="A12" s="220" t="s">
        <v>16</v>
      </c>
      <c r="B12" s="220" t="s">
        <v>21</v>
      </c>
      <c r="C12" s="234" t="s">
        <v>93</v>
      </c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6"/>
    </row>
    <row r="13" spans="1:15" ht="12.75">
      <c r="A13" s="221"/>
      <c r="B13" s="221"/>
      <c r="C13" s="220" t="s">
        <v>105</v>
      </c>
      <c r="D13" s="220" t="s">
        <v>118</v>
      </c>
      <c r="E13" s="223" t="s">
        <v>22</v>
      </c>
      <c r="F13" s="313"/>
      <c r="G13" s="313"/>
      <c r="H13" s="224"/>
      <c r="I13" s="227" t="s">
        <v>323</v>
      </c>
      <c r="J13" s="228"/>
      <c r="K13" s="228"/>
      <c r="L13" s="228"/>
      <c r="M13" s="228"/>
      <c r="N13" s="228"/>
      <c r="O13" s="229"/>
    </row>
    <row r="14" spans="1:15" ht="21.75" customHeight="1">
      <c r="A14" s="221"/>
      <c r="B14" s="221"/>
      <c r="C14" s="221"/>
      <c r="D14" s="221"/>
      <c r="E14" s="225"/>
      <c r="F14" s="314"/>
      <c r="G14" s="314"/>
      <c r="H14" s="226"/>
      <c r="I14" s="227" t="s">
        <v>23</v>
      </c>
      <c r="J14" s="228"/>
      <c r="K14" s="228"/>
      <c r="L14" s="229"/>
      <c r="M14" s="303" t="s">
        <v>24</v>
      </c>
      <c r="N14" s="304"/>
      <c r="O14" s="305"/>
    </row>
    <row r="15" spans="1:15" ht="45" customHeight="1">
      <c r="A15" s="222"/>
      <c r="B15" s="222"/>
      <c r="C15" s="222"/>
      <c r="D15" s="222"/>
      <c r="E15" s="282" t="s">
        <v>321</v>
      </c>
      <c r="F15" s="279" t="s">
        <v>26</v>
      </c>
      <c r="G15" s="280"/>
      <c r="H15" s="281"/>
      <c r="I15" s="282" t="s">
        <v>28</v>
      </c>
      <c r="J15" s="284" t="s">
        <v>44</v>
      </c>
      <c r="K15" s="285"/>
      <c r="L15" s="286"/>
      <c r="M15" s="306"/>
      <c r="N15" s="307"/>
      <c r="O15" s="308"/>
    </row>
    <row r="16" spans="1:15" ht="30" customHeight="1">
      <c r="A16" s="39"/>
      <c r="B16" s="39"/>
      <c r="C16" s="39"/>
      <c r="D16" s="39"/>
      <c r="E16" s="283"/>
      <c r="F16" s="50" t="s">
        <v>37</v>
      </c>
      <c r="G16" s="50" t="s">
        <v>38</v>
      </c>
      <c r="H16" s="87" t="s">
        <v>39</v>
      </c>
      <c r="I16" s="283"/>
      <c r="J16" s="50" t="s">
        <v>37</v>
      </c>
      <c r="K16" s="50" t="s">
        <v>38</v>
      </c>
      <c r="L16" s="87" t="s">
        <v>39</v>
      </c>
      <c r="M16" s="50" t="s">
        <v>37</v>
      </c>
      <c r="N16" s="50" t="s">
        <v>38</v>
      </c>
      <c r="O16" s="87" t="s">
        <v>39</v>
      </c>
    </row>
    <row r="17" spans="1:15" ht="12.75">
      <c r="A17" s="39">
        <v>1</v>
      </c>
      <c r="B17" s="39">
        <v>2</v>
      </c>
      <c r="C17" s="39">
        <v>3</v>
      </c>
      <c r="D17" s="39">
        <v>4</v>
      </c>
      <c r="E17" s="6">
        <v>5</v>
      </c>
      <c r="F17" s="6">
        <v>6</v>
      </c>
      <c r="G17" s="6">
        <v>7</v>
      </c>
      <c r="H17" s="6">
        <v>8</v>
      </c>
      <c r="I17" s="6">
        <v>9</v>
      </c>
      <c r="J17" s="6">
        <v>10</v>
      </c>
      <c r="K17" s="6">
        <v>11</v>
      </c>
      <c r="L17" s="6">
        <v>12</v>
      </c>
      <c r="M17" s="6">
        <v>13</v>
      </c>
      <c r="N17" s="6">
        <v>14</v>
      </c>
      <c r="O17" s="6">
        <v>15</v>
      </c>
    </row>
    <row r="18" spans="1:15" ht="12.75">
      <c r="A18" s="62">
        <v>1</v>
      </c>
      <c r="B18" s="62" t="s">
        <v>104</v>
      </c>
      <c r="C18" s="40"/>
      <c r="D18" s="41"/>
      <c r="E18" s="30"/>
      <c r="F18" s="30"/>
      <c r="G18" s="30"/>
      <c r="H18" s="33"/>
      <c r="I18" s="33"/>
      <c r="J18" s="33"/>
      <c r="K18" s="33"/>
      <c r="L18" s="33"/>
      <c r="M18" s="32"/>
      <c r="N18" s="32"/>
      <c r="O18" s="32"/>
    </row>
    <row r="19" spans="1:15" ht="22.5">
      <c r="A19" s="249" t="s">
        <v>107</v>
      </c>
      <c r="B19" s="263" t="s">
        <v>53</v>
      </c>
      <c r="C19" s="48" t="s">
        <v>137</v>
      </c>
      <c r="D19" s="165">
        <f>Перечень!R12</f>
        <v>0</v>
      </c>
      <c r="E19" s="19" t="s">
        <v>31</v>
      </c>
      <c r="F19" s="167">
        <f>Перечень!T12</f>
        <v>0</v>
      </c>
      <c r="G19" s="20"/>
      <c r="H19" s="78">
        <f>G19-F19</f>
        <v>0</v>
      </c>
      <c r="I19" s="48" t="s">
        <v>137</v>
      </c>
      <c r="J19" s="169">
        <f>Перечень!V12</f>
        <v>0</v>
      </c>
      <c r="K19" s="94"/>
      <c r="L19" s="162">
        <f>K19-J19</f>
        <v>0</v>
      </c>
      <c r="M19" s="173">
        <f>Перечень!W12</f>
        <v>0</v>
      </c>
      <c r="N19" s="54"/>
      <c r="O19" s="78">
        <f aca="true" t="shared" si="0" ref="O19:O82">N19-M19</f>
        <v>0</v>
      </c>
    </row>
    <row r="20" spans="1:15" ht="24.75" customHeight="1">
      <c r="A20" s="250"/>
      <c r="B20" s="264"/>
      <c r="C20" s="48" t="s">
        <v>137</v>
      </c>
      <c r="D20" s="165">
        <f>Перечень!R13</f>
        <v>0</v>
      </c>
      <c r="E20" s="19" t="s">
        <v>117</v>
      </c>
      <c r="F20" s="167">
        <f>Перечень!T13</f>
        <v>0</v>
      </c>
      <c r="G20" s="20"/>
      <c r="H20" s="78">
        <f aca="true" t="shared" si="1" ref="H20:H83">G20-F20</f>
        <v>0</v>
      </c>
      <c r="I20" s="48" t="s">
        <v>137</v>
      </c>
      <c r="J20" s="169">
        <f>Перечень!V13</f>
        <v>0</v>
      </c>
      <c r="K20" s="94"/>
      <c r="L20" s="163">
        <f aca="true" t="shared" si="2" ref="L20:L83">K20-J20</f>
        <v>0</v>
      </c>
      <c r="M20" s="173">
        <f>Перечень!W13</f>
        <v>0</v>
      </c>
      <c r="N20" s="54"/>
      <c r="O20" s="78">
        <f t="shared" si="0"/>
        <v>0</v>
      </c>
    </row>
    <row r="21" spans="1:15" ht="22.5">
      <c r="A21" s="249" t="s">
        <v>108</v>
      </c>
      <c r="B21" s="263" t="s">
        <v>54</v>
      </c>
      <c r="C21" s="48" t="s">
        <v>137</v>
      </c>
      <c r="D21" s="165">
        <f>Перечень!R14</f>
        <v>0</v>
      </c>
      <c r="E21" s="19" t="s">
        <v>31</v>
      </c>
      <c r="F21" s="167">
        <f>Перечень!T14</f>
        <v>0</v>
      </c>
      <c r="G21" s="20"/>
      <c r="H21" s="78">
        <f t="shared" si="1"/>
        <v>0</v>
      </c>
      <c r="I21" s="48" t="s">
        <v>137</v>
      </c>
      <c r="J21" s="169">
        <f>Перечень!V14</f>
        <v>0</v>
      </c>
      <c r="K21" s="94"/>
      <c r="L21" s="163">
        <f t="shared" si="2"/>
        <v>0</v>
      </c>
      <c r="M21" s="173">
        <f>Перечень!W14</f>
        <v>0</v>
      </c>
      <c r="N21" s="54"/>
      <c r="O21" s="78">
        <f t="shared" si="0"/>
        <v>0</v>
      </c>
    </row>
    <row r="22" spans="1:15" ht="23.25" customHeight="1">
      <c r="A22" s="250"/>
      <c r="B22" s="264"/>
      <c r="C22" s="48" t="s">
        <v>137</v>
      </c>
      <c r="D22" s="165">
        <f>Перечень!R15</f>
        <v>0</v>
      </c>
      <c r="E22" s="19" t="s">
        <v>117</v>
      </c>
      <c r="F22" s="167">
        <f>Перечень!T15</f>
        <v>0</v>
      </c>
      <c r="G22" s="20"/>
      <c r="H22" s="78">
        <f t="shared" si="1"/>
        <v>0</v>
      </c>
      <c r="I22" s="48" t="s">
        <v>137</v>
      </c>
      <c r="J22" s="169">
        <f>Перечень!V15</f>
        <v>0</v>
      </c>
      <c r="K22" s="94"/>
      <c r="L22" s="163">
        <f t="shared" si="2"/>
        <v>0</v>
      </c>
      <c r="M22" s="173">
        <f>Перечень!W15</f>
        <v>0</v>
      </c>
      <c r="N22" s="54"/>
      <c r="O22" s="78">
        <f t="shared" si="0"/>
        <v>0</v>
      </c>
    </row>
    <row r="23" spans="1:15" ht="13.5" customHeight="1">
      <c r="A23" s="249" t="s">
        <v>109</v>
      </c>
      <c r="B23" s="263" t="s">
        <v>51</v>
      </c>
      <c r="C23" s="48" t="s">
        <v>138</v>
      </c>
      <c r="D23" s="165">
        <f>Перечень!R16</f>
        <v>1</v>
      </c>
      <c r="E23" s="19" t="s">
        <v>31</v>
      </c>
      <c r="F23" s="167">
        <f>Перечень!T16</f>
        <v>0</v>
      </c>
      <c r="G23" s="20"/>
      <c r="H23" s="78">
        <f t="shared" si="1"/>
        <v>0</v>
      </c>
      <c r="I23" s="48" t="s">
        <v>138</v>
      </c>
      <c r="J23" s="169">
        <f>Перечень!V16</f>
        <v>1</v>
      </c>
      <c r="K23" s="94"/>
      <c r="L23" s="163">
        <f t="shared" si="2"/>
        <v>-1</v>
      </c>
      <c r="M23" s="173">
        <f>Перечень!W16</f>
        <v>0</v>
      </c>
      <c r="N23" s="54"/>
      <c r="O23" s="78">
        <f t="shared" si="0"/>
        <v>0</v>
      </c>
    </row>
    <row r="24" spans="1:15" ht="12.75" customHeight="1">
      <c r="A24" s="250"/>
      <c r="B24" s="264"/>
      <c r="C24" s="48" t="s">
        <v>138</v>
      </c>
      <c r="D24" s="165">
        <f>Перечень!R17</f>
        <v>0</v>
      </c>
      <c r="E24" s="19" t="s">
        <v>117</v>
      </c>
      <c r="F24" s="167">
        <f>Перечень!T17</f>
        <v>0</v>
      </c>
      <c r="G24" s="20"/>
      <c r="H24" s="78">
        <f t="shared" si="1"/>
        <v>0</v>
      </c>
      <c r="I24" s="48" t="s">
        <v>138</v>
      </c>
      <c r="J24" s="169">
        <f>Перечень!V17</f>
        <v>0</v>
      </c>
      <c r="K24" s="94"/>
      <c r="L24" s="163">
        <f t="shared" si="2"/>
        <v>0</v>
      </c>
      <c r="M24" s="173">
        <f>Перечень!W17</f>
        <v>0</v>
      </c>
      <c r="N24" s="54"/>
      <c r="O24" s="78">
        <f t="shared" si="0"/>
        <v>0</v>
      </c>
    </row>
    <row r="25" spans="1:15" ht="22.5">
      <c r="A25" s="249" t="s">
        <v>110</v>
      </c>
      <c r="B25" s="263" t="s">
        <v>52</v>
      </c>
      <c r="C25" s="48" t="s">
        <v>138</v>
      </c>
      <c r="D25" s="165">
        <f>Перечень!R18</f>
        <v>0</v>
      </c>
      <c r="E25" s="19" t="s">
        <v>31</v>
      </c>
      <c r="F25" s="167">
        <f>Перечень!T18</f>
        <v>0</v>
      </c>
      <c r="G25" s="20"/>
      <c r="H25" s="78">
        <f t="shared" si="1"/>
        <v>0</v>
      </c>
      <c r="I25" s="48" t="s">
        <v>138</v>
      </c>
      <c r="J25" s="169">
        <f>Перечень!V18</f>
        <v>0</v>
      </c>
      <c r="K25" s="94"/>
      <c r="L25" s="163">
        <f t="shared" si="2"/>
        <v>0</v>
      </c>
      <c r="M25" s="173">
        <f>Перечень!W18</f>
        <v>0</v>
      </c>
      <c r="N25" s="54"/>
      <c r="O25" s="78">
        <f t="shared" si="0"/>
        <v>0</v>
      </c>
    </row>
    <row r="26" spans="1:15" ht="12" customHeight="1">
      <c r="A26" s="250"/>
      <c r="B26" s="264"/>
      <c r="C26" s="48" t="s">
        <v>138</v>
      </c>
      <c r="D26" s="165">
        <f>Перечень!R19</f>
        <v>0</v>
      </c>
      <c r="E26" s="19" t="s">
        <v>117</v>
      </c>
      <c r="F26" s="167">
        <f>Перечень!T19</f>
        <v>0</v>
      </c>
      <c r="G26" s="20"/>
      <c r="H26" s="78">
        <f t="shared" si="1"/>
        <v>0</v>
      </c>
      <c r="I26" s="48" t="s">
        <v>138</v>
      </c>
      <c r="J26" s="169">
        <f>Перечень!V19</f>
        <v>0</v>
      </c>
      <c r="K26" s="94"/>
      <c r="L26" s="163">
        <f t="shared" si="2"/>
        <v>0</v>
      </c>
      <c r="M26" s="173">
        <f>Перечень!W19</f>
        <v>0</v>
      </c>
      <c r="N26" s="54"/>
      <c r="O26" s="78">
        <f t="shared" si="0"/>
        <v>0</v>
      </c>
    </row>
    <row r="27" spans="1:15" ht="22.5">
      <c r="A27" s="249" t="s">
        <v>111</v>
      </c>
      <c r="B27" s="263" t="s">
        <v>106</v>
      </c>
      <c r="C27" s="48" t="s">
        <v>138</v>
      </c>
      <c r="D27" s="165">
        <f>Перечень!R20</f>
        <v>1</v>
      </c>
      <c r="E27" s="19" t="s">
        <v>31</v>
      </c>
      <c r="F27" s="167">
        <f>Перечень!T20</f>
        <v>0</v>
      </c>
      <c r="G27" s="20"/>
      <c r="H27" s="78">
        <f t="shared" si="1"/>
        <v>0</v>
      </c>
      <c r="I27" s="48" t="s">
        <v>138</v>
      </c>
      <c r="J27" s="169">
        <f>Перечень!V20</f>
        <v>1</v>
      </c>
      <c r="K27" s="94"/>
      <c r="L27" s="163">
        <f t="shared" si="2"/>
        <v>-1</v>
      </c>
      <c r="M27" s="173">
        <f>Перечень!W20</f>
        <v>0</v>
      </c>
      <c r="N27" s="54"/>
      <c r="O27" s="78">
        <f t="shared" si="0"/>
        <v>0</v>
      </c>
    </row>
    <row r="28" spans="1:15" ht="25.5" customHeight="1">
      <c r="A28" s="250"/>
      <c r="B28" s="264"/>
      <c r="C28" s="48" t="s">
        <v>138</v>
      </c>
      <c r="D28" s="165">
        <f>Перечень!R21</f>
        <v>0</v>
      </c>
      <c r="E28" s="19" t="s">
        <v>117</v>
      </c>
      <c r="F28" s="167">
        <f>Перечень!T21</f>
        <v>0</v>
      </c>
      <c r="G28" s="20"/>
      <c r="H28" s="78">
        <f t="shared" si="1"/>
        <v>0</v>
      </c>
      <c r="I28" s="48" t="s">
        <v>138</v>
      </c>
      <c r="J28" s="169">
        <f>Перечень!V21</f>
        <v>0</v>
      </c>
      <c r="K28" s="94"/>
      <c r="L28" s="163">
        <f t="shared" si="2"/>
        <v>0</v>
      </c>
      <c r="M28" s="173">
        <f>Перечень!W21</f>
        <v>0</v>
      </c>
      <c r="N28" s="54"/>
      <c r="O28" s="78">
        <f t="shared" si="0"/>
        <v>0</v>
      </c>
    </row>
    <row r="29" spans="1:15" ht="22.5">
      <c r="A29" s="249" t="s">
        <v>112</v>
      </c>
      <c r="B29" s="263" t="s">
        <v>55</v>
      </c>
      <c r="C29" s="48" t="s">
        <v>138</v>
      </c>
      <c r="D29" s="165">
        <f>Перечень!R22</f>
        <v>1</v>
      </c>
      <c r="E29" s="19" t="s">
        <v>31</v>
      </c>
      <c r="F29" s="167">
        <f>Перечень!T22</f>
        <v>0</v>
      </c>
      <c r="G29" s="20"/>
      <c r="H29" s="78">
        <f t="shared" si="1"/>
        <v>0</v>
      </c>
      <c r="I29" s="48" t="s">
        <v>138</v>
      </c>
      <c r="J29" s="169">
        <f>Перечень!V22</f>
        <v>1</v>
      </c>
      <c r="K29" s="94"/>
      <c r="L29" s="163">
        <f t="shared" si="2"/>
        <v>-1</v>
      </c>
      <c r="M29" s="173">
        <f>Перечень!W22</f>
        <v>0</v>
      </c>
      <c r="N29" s="54"/>
      <c r="O29" s="78">
        <f t="shared" si="0"/>
        <v>0</v>
      </c>
    </row>
    <row r="30" spans="1:15" ht="24.75" customHeight="1">
      <c r="A30" s="250"/>
      <c r="B30" s="264"/>
      <c r="C30" s="48" t="s">
        <v>138</v>
      </c>
      <c r="D30" s="165">
        <f>Перечень!R23</f>
        <v>0</v>
      </c>
      <c r="E30" s="19" t="s">
        <v>117</v>
      </c>
      <c r="F30" s="167">
        <f>Перечень!T23</f>
        <v>0</v>
      </c>
      <c r="G30" s="20"/>
      <c r="H30" s="78">
        <f t="shared" si="1"/>
        <v>0</v>
      </c>
      <c r="I30" s="48" t="s">
        <v>138</v>
      </c>
      <c r="J30" s="169">
        <f>Перечень!V23</f>
        <v>0</v>
      </c>
      <c r="K30" s="94"/>
      <c r="L30" s="163">
        <f t="shared" si="2"/>
        <v>0</v>
      </c>
      <c r="M30" s="173">
        <f>Перечень!W23</f>
        <v>0</v>
      </c>
      <c r="N30" s="54"/>
      <c r="O30" s="78">
        <f t="shared" si="0"/>
        <v>0</v>
      </c>
    </row>
    <row r="31" spans="1:15" ht="22.5">
      <c r="A31" s="249" t="s">
        <v>113</v>
      </c>
      <c r="B31" s="263" t="s">
        <v>224</v>
      </c>
      <c r="C31" s="48" t="s">
        <v>139</v>
      </c>
      <c r="D31" s="165">
        <f>Перечень!R24</f>
        <v>0</v>
      </c>
      <c r="E31" s="19" t="s">
        <v>31</v>
      </c>
      <c r="F31" s="167">
        <f>Перечень!T24</f>
        <v>0</v>
      </c>
      <c r="G31" s="20"/>
      <c r="H31" s="78">
        <f t="shared" si="1"/>
        <v>0</v>
      </c>
      <c r="I31" s="48" t="s">
        <v>139</v>
      </c>
      <c r="J31" s="169">
        <f>Перечень!V24</f>
        <v>0</v>
      </c>
      <c r="K31" s="94"/>
      <c r="L31" s="163">
        <f t="shared" si="2"/>
        <v>0</v>
      </c>
      <c r="M31" s="173">
        <f>Перечень!W24</f>
        <v>0</v>
      </c>
      <c r="N31" s="54"/>
      <c r="O31" s="78">
        <f t="shared" si="0"/>
        <v>0</v>
      </c>
    </row>
    <row r="32" spans="1:15" ht="45">
      <c r="A32" s="250"/>
      <c r="B32" s="264"/>
      <c r="C32" s="48" t="s">
        <v>139</v>
      </c>
      <c r="D32" s="165">
        <f>Перечень!R25</f>
        <v>0</v>
      </c>
      <c r="E32" s="19" t="s">
        <v>117</v>
      </c>
      <c r="F32" s="167">
        <f>Перечень!T25</f>
        <v>0</v>
      </c>
      <c r="G32" s="20"/>
      <c r="H32" s="78">
        <f t="shared" si="1"/>
        <v>0</v>
      </c>
      <c r="I32" s="48" t="s">
        <v>139</v>
      </c>
      <c r="J32" s="169">
        <f>Перечень!V25</f>
        <v>0</v>
      </c>
      <c r="K32" s="94"/>
      <c r="L32" s="163">
        <f t="shared" si="2"/>
        <v>0</v>
      </c>
      <c r="M32" s="173">
        <f>Перечень!W25</f>
        <v>0</v>
      </c>
      <c r="N32" s="54"/>
      <c r="O32" s="78">
        <f t="shared" si="0"/>
        <v>0</v>
      </c>
    </row>
    <row r="33" spans="1:15" ht="14.25" customHeight="1">
      <c r="A33" s="249" t="s">
        <v>114</v>
      </c>
      <c r="B33" s="232" t="s">
        <v>251</v>
      </c>
      <c r="C33" s="48" t="s">
        <v>138</v>
      </c>
      <c r="D33" s="165">
        <f>Перечень!R26</f>
        <v>0</v>
      </c>
      <c r="E33" s="19" t="s">
        <v>31</v>
      </c>
      <c r="F33" s="167">
        <f>Перечень!T26</f>
        <v>0</v>
      </c>
      <c r="G33" s="20"/>
      <c r="H33" s="78">
        <f t="shared" si="1"/>
        <v>0</v>
      </c>
      <c r="I33" s="48" t="s">
        <v>138</v>
      </c>
      <c r="J33" s="169">
        <f>Перечень!V26</f>
        <v>0</v>
      </c>
      <c r="K33" s="94"/>
      <c r="L33" s="163">
        <f t="shared" si="2"/>
        <v>0</v>
      </c>
      <c r="M33" s="173">
        <f>Перечень!W26</f>
        <v>0</v>
      </c>
      <c r="N33" s="54"/>
      <c r="O33" s="78">
        <f t="shared" si="0"/>
        <v>0</v>
      </c>
    </row>
    <row r="34" spans="1:15" ht="14.25" customHeight="1">
      <c r="A34" s="250"/>
      <c r="B34" s="233"/>
      <c r="C34" s="48" t="s">
        <v>138</v>
      </c>
      <c r="D34" s="165">
        <f>Перечень!R27</f>
        <v>0</v>
      </c>
      <c r="E34" s="19" t="s">
        <v>117</v>
      </c>
      <c r="F34" s="167">
        <f>Перечень!T27</f>
        <v>0</v>
      </c>
      <c r="G34" s="20"/>
      <c r="H34" s="78">
        <f t="shared" si="1"/>
        <v>0</v>
      </c>
      <c r="I34" s="48" t="s">
        <v>138</v>
      </c>
      <c r="J34" s="169">
        <f>Перечень!V27</f>
        <v>0</v>
      </c>
      <c r="K34" s="94"/>
      <c r="L34" s="163">
        <f t="shared" si="2"/>
        <v>0</v>
      </c>
      <c r="M34" s="173">
        <f>Перечень!W27</f>
        <v>0</v>
      </c>
      <c r="N34" s="54"/>
      <c r="O34" s="78">
        <f t="shared" si="0"/>
        <v>0</v>
      </c>
    </row>
    <row r="35" spans="1:15" ht="22.5">
      <c r="A35" s="249" t="s">
        <v>115</v>
      </c>
      <c r="B35" s="232" t="s">
        <v>252</v>
      </c>
      <c r="C35" s="48" t="s">
        <v>138</v>
      </c>
      <c r="D35" s="165">
        <f>Перечень!R28</f>
        <v>1</v>
      </c>
      <c r="E35" s="19" t="s">
        <v>31</v>
      </c>
      <c r="F35" s="167">
        <f>Перечень!T28</f>
        <v>0</v>
      </c>
      <c r="G35" s="20"/>
      <c r="H35" s="78">
        <f t="shared" si="1"/>
        <v>0</v>
      </c>
      <c r="I35" s="48" t="s">
        <v>138</v>
      </c>
      <c r="J35" s="169">
        <f>Перечень!V28</f>
        <v>1</v>
      </c>
      <c r="K35" s="94">
        <v>1</v>
      </c>
      <c r="L35" s="163">
        <f t="shared" si="2"/>
        <v>0</v>
      </c>
      <c r="M35" s="173">
        <f>Перечень!W28</f>
        <v>0</v>
      </c>
      <c r="N35" s="54">
        <v>0</v>
      </c>
      <c r="O35" s="78">
        <f t="shared" si="0"/>
        <v>0</v>
      </c>
    </row>
    <row r="36" spans="1:15" ht="14.25" customHeight="1">
      <c r="A36" s="250"/>
      <c r="B36" s="233"/>
      <c r="C36" s="48" t="s">
        <v>138</v>
      </c>
      <c r="D36" s="165">
        <f>Перечень!R29</f>
        <v>0</v>
      </c>
      <c r="E36" s="19" t="s">
        <v>117</v>
      </c>
      <c r="F36" s="167">
        <f>Перечень!T29</f>
        <v>0</v>
      </c>
      <c r="G36" s="20"/>
      <c r="H36" s="78">
        <f t="shared" si="1"/>
        <v>0</v>
      </c>
      <c r="I36" s="48" t="s">
        <v>138</v>
      </c>
      <c r="J36" s="169">
        <f>Перечень!V29</f>
        <v>0</v>
      </c>
      <c r="K36" s="94"/>
      <c r="L36" s="163">
        <f t="shared" si="2"/>
        <v>0</v>
      </c>
      <c r="M36" s="173">
        <f>Перечень!W29</f>
        <v>0</v>
      </c>
      <c r="N36" s="54"/>
      <c r="O36" s="78">
        <f t="shared" si="0"/>
        <v>0</v>
      </c>
    </row>
    <row r="37" spans="1:15" ht="22.5">
      <c r="A37" s="249" t="s">
        <v>116</v>
      </c>
      <c r="B37" s="232" t="s">
        <v>255</v>
      </c>
      <c r="C37" s="48" t="s">
        <v>138</v>
      </c>
      <c r="D37" s="165">
        <f>Перечень!R30</f>
        <v>0</v>
      </c>
      <c r="E37" s="19" t="s">
        <v>31</v>
      </c>
      <c r="F37" s="167">
        <f>Перечень!T30</f>
        <v>0</v>
      </c>
      <c r="G37" s="20"/>
      <c r="H37" s="78">
        <f t="shared" si="1"/>
        <v>0</v>
      </c>
      <c r="I37" s="48" t="s">
        <v>138</v>
      </c>
      <c r="J37" s="169">
        <f>Перечень!V30</f>
        <v>0</v>
      </c>
      <c r="K37" s="94"/>
      <c r="L37" s="163">
        <f t="shared" si="2"/>
        <v>0</v>
      </c>
      <c r="M37" s="173">
        <f>Перечень!W30</f>
        <v>0</v>
      </c>
      <c r="N37" s="54"/>
      <c r="O37" s="78">
        <f t="shared" si="0"/>
        <v>0</v>
      </c>
    </row>
    <row r="38" spans="1:15" ht="36" customHeight="1">
      <c r="A38" s="250"/>
      <c r="B38" s="233"/>
      <c r="C38" s="48" t="s">
        <v>138</v>
      </c>
      <c r="D38" s="165">
        <f>Перечень!R31</f>
        <v>0</v>
      </c>
      <c r="E38" s="19" t="s">
        <v>117</v>
      </c>
      <c r="F38" s="167">
        <f>Перечень!T31</f>
        <v>0</v>
      </c>
      <c r="G38" s="20"/>
      <c r="H38" s="78">
        <f t="shared" si="1"/>
        <v>0</v>
      </c>
      <c r="I38" s="48" t="s">
        <v>138</v>
      </c>
      <c r="J38" s="169">
        <f>Перечень!V31</f>
        <v>0</v>
      </c>
      <c r="K38" s="94"/>
      <c r="L38" s="163">
        <f t="shared" si="2"/>
        <v>0</v>
      </c>
      <c r="M38" s="173">
        <f>Перечень!W31</f>
        <v>0</v>
      </c>
      <c r="N38" s="54"/>
      <c r="O38" s="78">
        <f t="shared" si="0"/>
        <v>0</v>
      </c>
    </row>
    <row r="39" spans="1:15" ht="22.5">
      <c r="A39" s="249" t="s">
        <v>260</v>
      </c>
      <c r="B39" s="232" t="s">
        <v>254</v>
      </c>
      <c r="C39" s="48" t="s">
        <v>138</v>
      </c>
      <c r="D39" s="165">
        <f>Перечень!R32</f>
        <v>0</v>
      </c>
      <c r="E39" s="19" t="s">
        <v>31</v>
      </c>
      <c r="F39" s="167">
        <f>Перечень!T32</f>
        <v>0</v>
      </c>
      <c r="G39" s="20"/>
      <c r="H39" s="78">
        <f t="shared" si="1"/>
        <v>0</v>
      </c>
      <c r="I39" s="48" t="s">
        <v>138</v>
      </c>
      <c r="J39" s="169">
        <f>Перечень!V32</f>
        <v>0</v>
      </c>
      <c r="K39" s="94"/>
      <c r="L39" s="163">
        <f t="shared" si="2"/>
        <v>0</v>
      </c>
      <c r="M39" s="173">
        <f>Перечень!W32</f>
        <v>0</v>
      </c>
      <c r="N39" s="54"/>
      <c r="O39" s="78">
        <f t="shared" si="0"/>
        <v>0</v>
      </c>
    </row>
    <row r="40" spans="1:15" ht="39.75" customHeight="1">
      <c r="A40" s="250"/>
      <c r="B40" s="233"/>
      <c r="C40" s="48" t="s">
        <v>138</v>
      </c>
      <c r="D40" s="165">
        <f>Перечень!R33</f>
        <v>0</v>
      </c>
      <c r="E40" s="19" t="s">
        <v>117</v>
      </c>
      <c r="F40" s="167">
        <f>Перечень!T33</f>
        <v>0</v>
      </c>
      <c r="G40" s="20"/>
      <c r="H40" s="78">
        <f t="shared" si="1"/>
        <v>0</v>
      </c>
      <c r="I40" s="48" t="s">
        <v>138</v>
      </c>
      <c r="J40" s="169">
        <f>Перечень!V33</f>
        <v>0</v>
      </c>
      <c r="K40" s="94"/>
      <c r="L40" s="163">
        <f t="shared" si="2"/>
        <v>0</v>
      </c>
      <c r="M40" s="173">
        <f>Перечень!W33</f>
        <v>0</v>
      </c>
      <c r="N40" s="54"/>
      <c r="O40" s="78">
        <f t="shared" si="0"/>
        <v>0</v>
      </c>
    </row>
    <row r="41" spans="1:15" ht="22.5">
      <c r="A41" s="249" t="s">
        <v>261</v>
      </c>
      <c r="B41" s="232" t="s">
        <v>256</v>
      </c>
      <c r="C41" s="48" t="s">
        <v>138</v>
      </c>
      <c r="D41" s="165">
        <f>Перечень!R34</f>
        <v>0</v>
      </c>
      <c r="E41" s="19" t="s">
        <v>31</v>
      </c>
      <c r="F41" s="167">
        <f>Перечень!T34</f>
        <v>0</v>
      </c>
      <c r="G41" s="20"/>
      <c r="H41" s="78">
        <f t="shared" si="1"/>
        <v>0</v>
      </c>
      <c r="I41" s="48" t="s">
        <v>138</v>
      </c>
      <c r="J41" s="169">
        <f>Перечень!V34</f>
        <v>0</v>
      </c>
      <c r="K41" s="94"/>
      <c r="L41" s="163">
        <f t="shared" si="2"/>
        <v>0</v>
      </c>
      <c r="M41" s="173">
        <f>Перечень!W34</f>
        <v>0</v>
      </c>
      <c r="N41" s="54"/>
      <c r="O41" s="78">
        <f t="shared" si="0"/>
        <v>0</v>
      </c>
    </row>
    <row r="42" spans="1:15" ht="36.75" customHeight="1">
      <c r="A42" s="250"/>
      <c r="B42" s="233"/>
      <c r="C42" s="48" t="s">
        <v>138</v>
      </c>
      <c r="D42" s="165">
        <f>Перечень!R35</f>
        <v>0</v>
      </c>
      <c r="E42" s="19" t="s">
        <v>117</v>
      </c>
      <c r="F42" s="167">
        <f>Перечень!T35</f>
        <v>0</v>
      </c>
      <c r="G42" s="20"/>
      <c r="H42" s="78">
        <f t="shared" si="1"/>
        <v>0</v>
      </c>
      <c r="I42" s="48" t="s">
        <v>138</v>
      </c>
      <c r="J42" s="169">
        <f>Перечень!V35</f>
        <v>0</v>
      </c>
      <c r="K42" s="94"/>
      <c r="L42" s="163">
        <f t="shared" si="2"/>
        <v>0</v>
      </c>
      <c r="M42" s="173">
        <f>Перечень!W35</f>
        <v>0</v>
      </c>
      <c r="N42" s="54"/>
      <c r="O42" s="78">
        <f t="shared" si="0"/>
        <v>0</v>
      </c>
    </row>
    <row r="43" spans="1:15" ht="22.5">
      <c r="A43" s="249" t="s">
        <v>262</v>
      </c>
      <c r="B43" s="232" t="s">
        <v>275</v>
      </c>
      <c r="C43" s="48" t="s">
        <v>138</v>
      </c>
      <c r="D43" s="165">
        <f>Перечень!R36</f>
        <v>0</v>
      </c>
      <c r="E43" s="19" t="s">
        <v>31</v>
      </c>
      <c r="F43" s="167">
        <f>Перечень!T36</f>
        <v>0</v>
      </c>
      <c r="G43" s="20"/>
      <c r="H43" s="78">
        <f t="shared" si="1"/>
        <v>0</v>
      </c>
      <c r="I43" s="48" t="s">
        <v>138</v>
      </c>
      <c r="J43" s="169">
        <f>Перечень!V36</f>
        <v>0</v>
      </c>
      <c r="K43" s="94"/>
      <c r="L43" s="163">
        <f t="shared" si="2"/>
        <v>0</v>
      </c>
      <c r="M43" s="173">
        <f>Перечень!W36</f>
        <v>0</v>
      </c>
      <c r="N43" s="54"/>
      <c r="O43" s="78">
        <f t="shared" si="0"/>
        <v>0</v>
      </c>
    </row>
    <row r="44" spans="1:15" ht="14.25" customHeight="1">
      <c r="A44" s="250"/>
      <c r="B44" s="233"/>
      <c r="C44" s="48" t="s">
        <v>138</v>
      </c>
      <c r="D44" s="165">
        <f>Перечень!R37</f>
        <v>0</v>
      </c>
      <c r="E44" s="19" t="s">
        <v>117</v>
      </c>
      <c r="F44" s="167">
        <f>Перечень!T37</f>
        <v>0</v>
      </c>
      <c r="G44" s="20"/>
      <c r="H44" s="78">
        <f t="shared" si="1"/>
        <v>0</v>
      </c>
      <c r="I44" s="48" t="s">
        <v>138</v>
      </c>
      <c r="J44" s="169">
        <f>Перечень!V37</f>
        <v>0</v>
      </c>
      <c r="K44" s="94"/>
      <c r="L44" s="163">
        <f t="shared" si="2"/>
        <v>0</v>
      </c>
      <c r="M44" s="173">
        <f>Перечень!W37</f>
        <v>0</v>
      </c>
      <c r="N44" s="54"/>
      <c r="O44" s="78">
        <f t="shared" si="0"/>
        <v>0</v>
      </c>
    </row>
    <row r="45" spans="1:15" ht="22.5">
      <c r="A45" s="249" t="s">
        <v>263</v>
      </c>
      <c r="B45" s="232" t="s">
        <v>284</v>
      </c>
      <c r="C45" s="48" t="s">
        <v>138</v>
      </c>
      <c r="D45" s="165">
        <f>Перечень!R38</f>
        <v>0</v>
      </c>
      <c r="E45" s="19" t="s">
        <v>31</v>
      </c>
      <c r="F45" s="167">
        <f>Перечень!T38</f>
        <v>0</v>
      </c>
      <c r="G45" s="20"/>
      <c r="H45" s="78">
        <f t="shared" si="1"/>
        <v>0</v>
      </c>
      <c r="I45" s="48" t="s">
        <v>138</v>
      </c>
      <c r="J45" s="169">
        <f>Перечень!V38</f>
        <v>0</v>
      </c>
      <c r="K45" s="94"/>
      <c r="L45" s="163">
        <f t="shared" si="2"/>
        <v>0</v>
      </c>
      <c r="M45" s="173">
        <f>Перечень!W38</f>
        <v>0</v>
      </c>
      <c r="N45" s="54"/>
      <c r="O45" s="78">
        <f t="shared" si="0"/>
        <v>0</v>
      </c>
    </row>
    <row r="46" spans="1:15" ht="45">
      <c r="A46" s="250"/>
      <c r="B46" s="233"/>
      <c r="C46" s="48" t="s">
        <v>138</v>
      </c>
      <c r="D46" s="165">
        <f>Перечень!R39</f>
        <v>0</v>
      </c>
      <c r="E46" s="19" t="s">
        <v>117</v>
      </c>
      <c r="F46" s="167">
        <f>Перечень!T39</f>
        <v>0</v>
      </c>
      <c r="G46" s="20"/>
      <c r="H46" s="78">
        <f t="shared" si="1"/>
        <v>0</v>
      </c>
      <c r="I46" s="48" t="s">
        <v>138</v>
      </c>
      <c r="J46" s="169">
        <f>Перечень!V39</f>
        <v>0</v>
      </c>
      <c r="K46" s="94"/>
      <c r="L46" s="163">
        <f t="shared" si="2"/>
        <v>0</v>
      </c>
      <c r="M46" s="173">
        <f>Перечень!W39</f>
        <v>0</v>
      </c>
      <c r="N46" s="54"/>
      <c r="O46" s="78">
        <f t="shared" si="0"/>
        <v>0</v>
      </c>
    </row>
    <row r="47" spans="1:15" ht="12.75" customHeight="1">
      <c r="A47" s="249" t="s">
        <v>264</v>
      </c>
      <c r="B47" s="232" t="s">
        <v>276</v>
      </c>
      <c r="C47" s="48" t="s">
        <v>138</v>
      </c>
      <c r="D47" s="165">
        <f>Перечень!R40</f>
        <v>0</v>
      </c>
      <c r="E47" s="19" t="s">
        <v>31</v>
      </c>
      <c r="F47" s="167">
        <f>Перечень!T40</f>
        <v>0</v>
      </c>
      <c r="G47" s="20"/>
      <c r="H47" s="78">
        <f t="shared" si="1"/>
        <v>0</v>
      </c>
      <c r="I47" s="48" t="s">
        <v>138</v>
      </c>
      <c r="J47" s="169">
        <f>Перечень!V40</f>
        <v>0</v>
      </c>
      <c r="K47" s="94"/>
      <c r="L47" s="163">
        <f t="shared" si="2"/>
        <v>0</v>
      </c>
      <c r="M47" s="173">
        <f>Перечень!W40</f>
        <v>0</v>
      </c>
      <c r="N47" s="54"/>
      <c r="O47" s="78">
        <f t="shared" si="0"/>
        <v>0</v>
      </c>
    </row>
    <row r="48" spans="1:15" ht="14.25" customHeight="1">
      <c r="A48" s="250"/>
      <c r="B48" s="233"/>
      <c r="C48" s="48" t="s">
        <v>138</v>
      </c>
      <c r="D48" s="165">
        <f>Перечень!R41</f>
        <v>0</v>
      </c>
      <c r="E48" s="19" t="s">
        <v>117</v>
      </c>
      <c r="F48" s="167">
        <f>Перечень!T41</f>
        <v>0</v>
      </c>
      <c r="G48" s="20"/>
      <c r="H48" s="78">
        <f t="shared" si="1"/>
        <v>0</v>
      </c>
      <c r="I48" s="48" t="s">
        <v>138</v>
      </c>
      <c r="J48" s="169">
        <f>Перечень!V41</f>
        <v>0</v>
      </c>
      <c r="K48" s="94"/>
      <c r="L48" s="163">
        <f t="shared" si="2"/>
        <v>0</v>
      </c>
      <c r="M48" s="173">
        <f>Перечень!W41</f>
        <v>0</v>
      </c>
      <c r="N48" s="54"/>
      <c r="O48" s="78">
        <f t="shared" si="0"/>
        <v>0</v>
      </c>
    </row>
    <row r="49" spans="1:15" ht="22.5">
      <c r="A49" s="249" t="s">
        <v>265</v>
      </c>
      <c r="B49" s="232" t="s">
        <v>257</v>
      </c>
      <c r="C49" s="48" t="s">
        <v>138</v>
      </c>
      <c r="D49" s="165">
        <f>Перечень!R42</f>
        <v>0</v>
      </c>
      <c r="E49" s="19" t="s">
        <v>31</v>
      </c>
      <c r="F49" s="167">
        <f>Перечень!T42</f>
        <v>0</v>
      </c>
      <c r="G49" s="20"/>
      <c r="H49" s="78">
        <f t="shared" si="1"/>
        <v>0</v>
      </c>
      <c r="I49" s="48" t="s">
        <v>138</v>
      </c>
      <c r="J49" s="169">
        <f>Перечень!V42</f>
        <v>0</v>
      </c>
      <c r="K49" s="94"/>
      <c r="L49" s="163">
        <f t="shared" si="2"/>
        <v>0</v>
      </c>
      <c r="M49" s="173">
        <f>Перечень!W42</f>
        <v>0</v>
      </c>
      <c r="N49" s="54"/>
      <c r="O49" s="78">
        <f t="shared" si="0"/>
        <v>0</v>
      </c>
    </row>
    <row r="50" spans="1:15" ht="12.75" customHeight="1">
      <c r="A50" s="250"/>
      <c r="B50" s="233"/>
      <c r="C50" s="48" t="s">
        <v>138</v>
      </c>
      <c r="D50" s="165">
        <f>Перечень!R43</f>
        <v>0</v>
      </c>
      <c r="E50" s="19" t="s">
        <v>117</v>
      </c>
      <c r="F50" s="167">
        <f>Перечень!T43</f>
        <v>0</v>
      </c>
      <c r="G50" s="20"/>
      <c r="H50" s="78">
        <f t="shared" si="1"/>
        <v>0</v>
      </c>
      <c r="I50" s="48" t="s">
        <v>138</v>
      </c>
      <c r="J50" s="169">
        <f>Перечень!V43</f>
        <v>0</v>
      </c>
      <c r="K50" s="94"/>
      <c r="L50" s="163">
        <f t="shared" si="2"/>
        <v>0</v>
      </c>
      <c r="M50" s="173">
        <f>Перечень!W43</f>
        <v>0</v>
      </c>
      <c r="N50" s="54"/>
      <c r="O50" s="78">
        <f t="shared" si="0"/>
        <v>0</v>
      </c>
    </row>
    <row r="51" spans="1:15" ht="15" customHeight="1">
      <c r="A51" s="249" t="s">
        <v>266</v>
      </c>
      <c r="B51" s="232" t="s">
        <v>259</v>
      </c>
      <c r="C51" s="48" t="s">
        <v>138</v>
      </c>
      <c r="D51" s="165">
        <f>Перечень!R44</f>
        <v>0</v>
      </c>
      <c r="E51" s="19" t="s">
        <v>31</v>
      </c>
      <c r="F51" s="167">
        <f>Перечень!T44</f>
        <v>0</v>
      </c>
      <c r="G51" s="20"/>
      <c r="H51" s="78">
        <f t="shared" si="1"/>
        <v>0</v>
      </c>
      <c r="I51" s="48" t="s">
        <v>138</v>
      </c>
      <c r="J51" s="169">
        <f>Перечень!V44</f>
        <v>0</v>
      </c>
      <c r="K51" s="94"/>
      <c r="L51" s="163">
        <f t="shared" si="2"/>
        <v>0</v>
      </c>
      <c r="M51" s="173">
        <f>Перечень!W44</f>
        <v>0</v>
      </c>
      <c r="N51" s="54"/>
      <c r="O51" s="78">
        <f t="shared" si="0"/>
        <v>0</v>
      </c>
    </row>
    <row r="52" spans="1:15" ht="15" customHeight="1">
      <c r="A52" s="250"/>
      <c r="B52" s="233"/>
      <c r="C52" s="48" t="s">
        <v>138</v>
      </c>
      <c r="D52" s="165">
        <f>Перечень!R45</f>
        <v>0</v>
      </c>
      <c r="E52" s="19" t="s">
        <v>117</v>
      </c>
      <c r="F52" s="167">
        <f>Перечень!T45</f>
        <v>0</v>
      </c>
      <c r="G52" s="20"/>
      <c r="H52" s="78">
        <f t="shared" si="1"/>
        <v>0</v>
      </c>
      <c r="I52" s="48" t="s">
        <v>138</v>
      </c>
      <c r="J52" s="169">
        <f>Перечень!V45</f>
        <v>0</v>
      </c>
      <c r="K52" s="94"/>
      <c r="L52" s="163">
        <f t="shared" si="2"/>
        <v>0</v>
      </c>
      <c r="M52" s="173">
        <f>Перечень!W45</f>
        <v>0</v>
      </c>
      <c r="N52" s="54"/>
      <c r="O52" s="78">
        <f t="shared" si="0"/>
        <v>0</v>
      </c>
    </row>
    <row r="53" spans="1:15" ht="22.5">
      <c r="A53" s="249" t="s">
        <v>277</v>
      </c>
      <c r="B53" s="232" t="s">
        <v>258</v>
      </c>
      <c r="C53" s="48" t="s">
        <v>138</v>
      </c>
      <c r="D53" s="165">
        <f>Перечень!R46</f>
        <v>0</v>
      </c>
      <c r="E53" s="19" t="s">
        <v>31</v>
      </c>
      <c r="F53" s="167">
        <f>Перечень!T46</f>
        <v>0</v>
      </c>
      <c r="G53" s="20"/>
      <c r="H53" s="78">
        <f t="shared" si="1"/>
        <v>0</v>
      </c>
      <c r="I53" s="48" t="s">
        <v>138</v>
      </c>
      <c r="J53" s="169">
        <f>Перечень!V46</f>
        <v>0</v>
      </c>
      <c r="K53" s="94"/>
      <c r="L53" s="163">
        <f t="shared" si="2"/>
        <v>0</v>
      </c>
      <c r="M53" s="173">
        <f>Перечень!W46</f>
        <v>0</v>
      </c>
      <c r="N53" s="54"/>
      <c r="O53" s="78">
        <f t="shared" si="0"/>
        <v>0</v>
      </c>
    </row>
    <row r="54" spans="1:15" ht="15" customHeight="1">
      <c r="A54" s="250"/>
      <c r="B54" s="233"/>
      <c r="C54" s="48" t="s">
        <v>138</v>
      </c>
      <c r="D54" s="165">
        <f>Перечень!R47</f>
        <v>0</v>
      </c>
      <c r="E54" s="19" t="s">
        <v>117</v>
      </c>
      <c r="F54" s="167">
        <f>Перечень!T47</f>
        <v>0</v>
      </c>
      <c r="G54" s="20"/>
      <c r="H54" s="78">
        <f t="shared" si="1"/>
        <v>0</v>
      </c>
      <c r="I54" s="48" t="s">
        <v>138</v>
      </c>
      <c r="J54" s="169">
        <f>Перечень!V47</f>
        <v>0</v>
      </c>
      <c r="K54" s="94"/>
      <c r="L54" s="163">
        <f t="shared" si="2"/>
        <v>0</v>
      </c>
      <c r="M54" s="173">
        <f>Перечень!W47</f>
        <v>0</v>
      </c>
      <c r="N54" s="54"/>
      <c r="O54" s="78">
        <f t="shared" si="0"/>
        <v>0</v>
      </c>
    </row>
    <row r="55" spans="1:15" ht="15" customHeight="1">
      <c r="A55" s="249" t="s">
        <v>278</v>
      </c>
      <c r="B55" s="232" t="s">
        <v>280</v>
      </c>
      <c r="C55" s="48" t="s">
        <v>138</v>
      </c>
      <c r="D55" s="165">
        <f>Перечень!R48</f>
        <v>1</v>
      </c>
      <c r="E55" s="19" t="s">
        <v>31</v>
      </c>
      <c r="F55" s="167">
        <f>Перечень!T48</f>
        <v>10</v>
      </c>
      <c r="G55" s="20"/>
      <c r="H55" s="78">
        <f t="shared" si="1"/>
        <v>-10</v>
      </c>
      <c r="I55" s="48" t="s">
        <v>138</v>
      </c>
      <c r="J55" s="169">
        <f>Перечень!V48</f>
        <v>0</v>
      </c>
      <c r="K55" s="94"/>
      <c r="L55" s="163">
        <f t="shared" si="2"/>
        <v>0</v>
      </c>
      <c r="M55" s="173">
        <f>Перечень!W48</f>
        <v>0</v>
      </c>
      <c r="N55" s="54"/>
      <c r="O55" s="78">
        <f t="shared" si="0"/>
        <v>0</v>
      </c>
    </row>
    <row r="56" spans="1:15" ht="14.25" customHeight="1">
      <c r="A56" s="250"/>
      <c r="B56" s="233"/>
      <c r="C56" s="48" t="s">
        <v>138</v>
      </c>
      <c r="D56" s="165">
        <f>Перечень!R49</f>
        <v>0</v>
      </c>
      <c r="E56" s="19" t="s">
        <v>117</v>
      </c>
      <c r="F56" s="167">
        <f>Перечень!T49</f>
        <v>0</v>
      </c>
      <c r="G56" s="20"/>
      <c r="H56" s="78">
        <f t="shared" si="1"/>
        <v>0</v>
      </c>
      <c r="I56" s="48" t="s">
        <v>138</v>
      </c>
      <c r="J56" s="169">
        <f>Перечень!V49</f>
        <v>0</v>
      </c>
      <c r="K56" s="94"/>
      <c r="L56" s="163">
        <f t="shared" si="2"/>
        <v>0</v>
      </c>
      <c r="M56" s="173">
        <f>Перечень!W49</f>
        <v>0</v>
      </c>
      <c r="N56" s="54"/>
      <c r="O56" s="78">
        <f t="shared" si="0"/>
        <v>0</v>
      </c>
    </row>
    <row r="57" spans="1:15" ht="12" customHeight="1">
      <c r="A57" s="249" t="s">
        <v>279</v>
      </c>
      <c r="B57" s="232" t="s">
        <v>281</v>
      </c>
      <c r="C57" s="48" t="s">
        <v>138</v>
      </c>
      <c r="D57" s="165">
        <f>Перечень!R50</f>
        <v>1</v>
      </c>
      <c r="E57" s="19" t="s">
        <v>31</v>
      </c>
      <c r="F57" s="167">
        <f>Перечень!T50</f>
        <v>5</v>
      </c>
      <c r="G57" s="20"/>
      <c r="H57" s="78">
        <f t="shared" si="1"/>
        <v>-5</v>
      </c>
      <c r="I57" s="48" t="s">
        <v>138</v>
      </c>
      <c r="J57" s="169">
        <f>Перечень!V50</f>
        <v>0</v>
      </c>
      <c r="K57" s="94"/>
      <c r="L57" s="163">
        <f t="shared" si="2"/>
        <v>0</v>
      </c>
      <c r="M57" s="173">
        <f>Перечень!W50</f>
        <v>0</v>
      </c>
      <c r="N57" s="54"/>
      <c r="O57" s="78">
        <f t="shared" si="0"/>
        <v>0</v>
      </c>
    </row>
    <row r="58" spans="1:15" ht="14.25" customHeight="1">
      <c r="A58" s="250"/>
      <c r="B58" s="233"/>
      <c r="C58" s="48" t="s">
        <v>138</v>
      </c>
      <c r="D58" s="165">
        <f>Перечень!R51</f>
        <v>0</v>
      </c>
      <c r="E58" s="19" t="s">
        <v>117</v>
      </c>
      <c r="F58" s="167">
        <f>Перечень!T51</f>
        <v>0</v>
      </c>
      <c r="G58" s="20"/>
      <c r="H58" s="78">
        <f t="shared" si="1"/>
        <v>0</v>
      </c>
      <c r="I58" s="48" t="s">
        <v>138</v>
      </c>
      <c r="J58" s="169">
        <f>Перечень!V51</f>
        <v>0</v>
      </c>
      <c r="K58" s="94"/>
      <c r="L58" s="163">
        <f t="shared" si="2"/>
        <v>0</v>
      </c>
      <c r="M58" s="173">
        <f>Перечень!W51</f>
        <v>0</v>
      </c>
      <c r="N58" s="54"/>
      <c r="O58" s="78">
        <f t="shared" si="0"/>
        <v>0</v>
      </c>
    </row>
    <row r="59" spans="1:15" ht="14.25" customHeight="1">
      <c r="A59" s="249" t="s">
        <v>282</v>
      </c>
      <c r="B59" s="232" t="s">
        <v>285</v>
      </c>
      <c r="C59" s="48" t="s">
        <v>138</v>
      </c>
      <c r="D59" s="165">
        <f>Перечень!R52</f>
        <v>0</v>
      </c>
      <c r="E59" s="19" t="s">
        <v>31</v>
      </c>
      <c r="F59" s="167">
        <f>Перечень!T52</f>
        <v>0</v>
      </c>
      <c r="G59" s="20"/>
      <c r="H59" s="78">
        <f t="shared" si="1"/>
        <v>0</v>
      </c>
      <c r="I59" s="48" t="s">
        <v>138</v>
      </c>
      <c r="J59" s="169">
        <f>Перечень!V52</f>
        <v>0</v>
      </c>
      <c r="K59" s="94"/>
      <c r="L59" s="163">
        <f t="shared" si="2"/>
        <v>0</v>
      </c>
      <c r="M59" s="173">
        <f>Перечень!W52</f>
        <v>0</v>
      </c>
      <c r="N59" s="54"/>
      <c r="O59" s="78">
        <f t="shared" si="0"/>
        <v>0</v>
      </c>
    </row>
    <row r="60" spans="1:15" ht="16.5" customHeight="1">
      <c r="A60" s="250"/>
      <c r="B60" s="233"/>
      <c r="C60" s="48" t="s">
        <v>138</v>
      </c>
      <c r="D60" s="165">
        <f>Перечень!R53</f>
        <v>0</v>
      </c>
      <c r="E60" s="19" t="s">
        <v>117</v>
      </c>
      <c r="F60" s="167">
        <f>Перечень!T53</f>
        <v>0</v>
      </c>
      <c r="G60" s="20"/>
      <c r="H60" s="78">
        <f t="shared" si="1"/>
        <v>0</v>
      </c>
      <c r="I60" s="48" t="s">
        <v>138</v>
      </c>
      <c r="J60" s="169">
        <f>Перечень!V53</f>
        <v>0</v>
      </c>
      <c r="K60" s="94"/>
      <c r="L60" s="163">
        <f t="shared" si="2"/>
        <v>0</v>
      </c>
      <c r="M60" s="173">
        <f>Перечень!W53</f>
        <v>0</v>
      </c>
      <c r="N60" s="54"/>
      <c r="O60" s="78">
        <f t="shared" si="0"/>
        <v>0</v>
      </c>
    </row>
    <row r="61" spans="1:15" ht="14.25" customHeight="1">
      <c r="A61" s="249" t="s">
        <v>283</v>
      </c>
      <c r="B61" s="232" t="s">
        <v>183</v>
      </c>
      <c r="C61" s="48"/>
      <c r="D61" s="165">
        <f>Перечень!R54</f>
        <v>0</v>
      </c>
      <c r="E61" s="19" t="s">
        <v>31</v>
      </c>
      <c r="F61" s="167">
        <f>Перечень!T54</f>
        <v>0</v>
      </c>
      <c r="G61" s="20"/>
      <c r="H61" s="78">
        <f t="shared" si="1"/>
        <v>0</v>
      </c>
      <c r="I61" s="22"/>
      <c r="J61" s="169">
        <f>Перечень!V54</f>
        <v>0</v>
      </c>
      <c r="K61" s="94"/>
      <c r="L61" s="163">
        <f t="shared" si="2"/>
        <v>0</v>
      </c>
      <c r="M61" s="173">
        <f>Перечень!W54</f>
        <v>0</v>
      </c>
      <c r="N61" s="54"/>
      <c r="O61" s="78">
        <f t="shared" si="0"/>
        <v>0</v>
      </c>
    </row>
    <row r="62" spans="1:15" ht="12.75" customHeight="1">
      <c r="A62" s="250"/>
      <c r="B62" s="233"/>
      <c r="C62" s="48"/>
      <c r="D62" s="165">
        <f>Перечень!R55</f>
        <v>0</v>
      </c>
      <c r="E62" s="19" t="s">
        <v>117</v>
      </c>
      <c r="F62" s="167">
        <f>Перечень!T55</f>
        <v>0</v>
      </c>
      <c r="G62" s="20"/>
      <c r="H62" s="78">
        <f t="shared" si="1"/>
        <v>0</v>
      </c>
      <c r="I62" s="22"/>
      <c r="J62" s="169">
        <f>Перечень!V55</f>
        <v>0</v>
      </c>
      <c r="K62" s="94"/>
      <c r="L62" s="163">
        <f t="shared" si="2"/>
        <v>0</v>
      </c>
      <c r="M62" s="173">
        <f>Перечень!W55</f>
        <v>0</v>
      </c>
      <c r="N62" s="54"/>
      <c r="O62" s="78">
        <f t="shared" si="0"/>
        <v>0</v>
      </c>
    </row>
    <row r="63" spans="1:15" ht="13.5" customHeight="1">
      <c r="A63" s="249" t="s">
        <v>296</v>
      </c>
      <c r="B63" s="232" t="s">
        <v>183</v>
      </c>
      <c r="C63" s="48"/>
      <c r="D63" s="165">
        <f>Перечень!R56</f>
        <v>0</v>
      </c>
      <c r="E63" s="19" t="s">
        <v>31</v>
      </c>
      <c r="F63" s="167">
        <f>Перечень!T56</f>
        <v>0</v>
      </c>
      <c r="G63" s="20"/>
      <c r="H63" s="78">
        <f t="shared" si="1"/>
        <v>0</v>
      </c>
      <c r="I63" s="22"/>
      <c r="J63" s="169">
        <f>Перечень!V56</f>
        <v>0</v>
      </c>
      <c r="K63" s="94"/>
      <c r="L63" s="163">
        <f t="shared" si="2"/>
        <v>0</v>
      </c>
      <c r="M63" s="173">
        <f>Перечень!W56</f>
        <v>0</v>
      </c>
      <c r="N63" s="54"/>
      <c r="O63" s="78">
        <f t="shared" si="0"/>
        <v>0</v>
      </c>
    </row>
    <row r="64" spans="1:15" ht="13.5" customHeight="1">
      <c r="A64" s="250"/>
      <c r="B64" s="233"/>
      <c r="C64" s="49"/>
      <c r="D64" s="165">
        <f>Перечень!R57</f>
        <v>0</v>
      </c>
      <c r="E64" s="19" t="s">
        <v>117</v>
      </c>
      <c r="F64" s="167">
        <f>Перечень!T57</f>
        <v>0</v>
      </c>
      <c r="G64" s="20"/>
      <c r="H64" s="78">
        <f t="shared" si="1"/>
        <v>0</v>
      </c>
      <c r="I64" s="22"/>
      <c r="J64" s="169">
        <f>Перечень!V57</f>
        <v>0</v>
      </c>
      <c r="K64" s="94"/>
      <c r="L64" s="163">
        <f t="shared" si="2"/>
        <v>0</v>
      </c>
      <c r="M64" s="173">
        <f>Перечень!W57</f>
        <v>0</v>
      </c>
      <c r="N64" s="54"/>
      <c r="O64" s="78">
        <f t="shared" si="0"/>
        <v>0</v>
      </c>
    </row>
    <row r="65" spans="1:15" ht="12.75" customHeight="1">
      <c r="A65" s="237" t="s">
        <v>130</v>
      </c>
      <c r="B65" s="238"/>
      <c r="C65" s="63"/>
      <c r="D65" s="64"/>
      <c r="E65" s="65" t="s">
        <v>31</v>
      </c>
      <c r="F65" s="66">
        <f>F19+F21+F23+F25+F27+F29+F31+F33+F35+F37+F39+F41+F43+F45+F47+F49+F51+F53+F55+F57+F59+F61+F63</f>
        <v>15</v>
      </c>
      <c r="G65" s="66">
        <f>G19+G21+G23+G25+G27+G29+G31+G33+G35+G37+G39+G41+G43+G45+G47+G49+G51+G53+G55+G57+G59+G61+G63</f>
        <v>0</v>
      </c>
      <c r="H65" s="66">
        <f t="shared" si="1"/>
        <v>-15</v>
      </c>
      <c r="I65" s="67" t="s">
        <v>29</v>
      </c>
      <c r="J65" s="95" t="s">
        <v>29</v>
      </c>
      <c r="K65" s="95" t="s">
        <v>29</v>
      </c>
      <c r="L65" s="95" t="s">
        <v>29</v>
      </c>
      <c r="M65" s="66">
        <f>M19+M21+M23+M25+M27+M29+M31+M33+M35+M37+M39+M41+M43+M45+M47+M49+M51+M53+M55+M57+M59+M61+M63</f>
        <v>0</v>
      </c>
      <c r="N65" s="66">
        <f>N19+N21+N23+N25+N27+N29+N31+N33+N35+N37+N39+N41+N43+N45+N47+N49+N51+N53+N55+N57+N59+N61+N63</f>
        <v>0</v>
      </c>
      <c r="O65" s="66">
        <f t="shared" si="0"/>
        <v>0</v>
      </c>
    </row>
    <row r="66" spans="1:15" ht="14.25" customHeight="1">
      <c r="A66" s="239"/>
      <c r="B66" s="240"/>
      <c r="C66" s="68"/>
      <c r="D66" s="64"/>
      <c r="E66" s="65" t="s">
        <v>117</v>
      </c>
      <c r="F66" s="66">
        <f>F20+F22+F24+F26+F28+F30+F32+F34+F36+F38+F40+F42+F44+F46+F48+F50+F52+F54+F56+F58+F60+F62+F64</f>
        <v>0</v>
      </c>
      <c r="G66" s="66">
        <f>G20+G22+G24+G26+G28+G30+G32+G34+G36+G38+G40+G42+G44+G46+G48+G50+G52+G54+G56+G58+G60+G62+G64</f>
        <v>0</v>
      </c>
      <c r="H66" s="66">
        <f t="shared" si="1"/>
        <v>0</v>
      </c>
      <c r="I66" s="69"/>
      <c r="J66" s="96"/>
      <c r="K66" s="96"/>
      <c r="L66" s="96"/>
      <c r="M66" s="66">
        <f>M20+M22+M24+M26+M28+M30+M32+M34+M36+M38+M40+M42+M44+M46+M48+M50+M52+M54+M56+M58+M60+M62+M64</f>
        <v>0</v>
      </c>
      <c r="N66" s="66">
        <f>N20+N22+N24+N26+N28+N30+N32+N34+N36+N38+N40+N42+N44+N46+N48+N50+N52+N54+N56+N58+N60+N62+N64</f>
        <v>0</v>
      </c>
      <c r="O66" s="66">
        <f t="shared" si="0"/>
        <v>0</v>
      </c>
    </row>
    <row r="67" spans="1:15" ht="12.75">
      <c r="A67" s="241"/>
      <c r="B67" s="242"/>
      <c r="C67" s="68"/>
      <c r="D67" s="70"/>
      <c r="E67" s="71" t="s">
        <v>129</v>
      </c>
      <c r="F67" s="72">
        <f>F65+F66</f>
        <v>15</v>
      </c>
      <c r="G67" s="72">
        <f>G65+G66</f>
        <v>0</v>
      </c>
      <c r="H67" s="72">
        <f t="shared" si="1"/>
        <v>-15</v>
      </c>
      <c r="I67" s="69"/>
      <c r="J67" s="96"/>
      <c r="K67" s="96"/>
      <c r="L67" s="96"/>
      <c r="M67" s="72">
        <f>M65+M66</f>
        <v>0</v>
      </c>
      <c r="N67" s="72">
        <f>N65+N66</f>
        <v>0</v>
      </c>
      <c r="O67" s="72">
        <f t="shared" si="0"/>
        <v>0</v>
      </c>
    </row>
    <row r="68" spans="1:15" ht="36">
      <c r="A68" s="62">
        <v>2</v>
      </c>
      <c r="B68" s="62" t="s">
        <v>196</v>
      </c>
      <c r="C68" s="117"/>
      <c r="D68" s="118"/>
      <c r="E68" s="30"/>
      <c r="F68" s="126"/>
      <c r="G68" s="126"/>
      <c r="H68" s="127"/>
      <c r="I68" s="118"/>
      <c r="J68" s="128"/>
      <c r="K68" s="128"/>
      <c r="L68" s="128"/>
      <c r="M68" s="129"/>
      <c r="N68" s="129"/>
      <c r="O68" s="129"/>
    </row>
    <row r="69" spans="1:15" ht="12.75" customHeight="1">
      <c r="A69" s="243" t="s">
        <v>119</v>
      </c>
      <c r="B69" s="232" t="s">
        <v>125</v>
      </c>
      <c r="C69" s="119" t="s">
        <v>140</v>
      </c>
      <c r="D69" s="165">
        <f>Перечень!R62</f>
        <v>0</v>
      </c>
      <c r="E69" s="19" t="s">
        <v>31</v>
      </c>
      <c r="F69" s="167">
        <f>Перечень!T62</f>
        <v>0</v>
      </c>
      <c r="G69" s="103"/>
      <c r="H69" s="78">
        <f t="shared" si="1"/>
        <v>0</v>
      </c>
      <c r="I69" s="130" t="s">
        <v>249</v>
      </c>
      <c r="J69" s="170">
        <f>Перечень!V62</f>
        <v>0</v>
      </c>
      <c r="K69" s="131"/>
      <c r="L69" s="89">
        <f t="shared" si="2"/>
        <v>0</v>
      </c>
      <c r="M69" s="173">
        <f>Перечень!W62</f>
        <v>0</v>
      </c>
      <c r="N69" s="132"/>
      <c r="O69" s="83">
        <f t="shared" si="0"/>
        <v>0</v>
      </c>
    </row>
    <row r="70" spans="1:15" ht="11.25" customHeight="1">
      <c r="A70" s="244"/>
      <c r="B70" s="233"/>
      <c r="C70" s="119" t="s">
        <v>140</v>
      </c>
      <c r="D70" s="165">
        <f>Перечень!R63</f>
        <v>0</v>
      </c>
      <c r="E70" s="19" t="s">
        <v>117</v>
      </c>
      <c r="F70" s="167">
        <f>Перечень!T63</f>
        <v>0</v>
      </c>
      <c r="G70" s="103"/>
      <c r="H70" s="78">
        <f t="shared" si="1"/>
        <v>0</v>
      </c>
      <c r="I70" s="130" t="s">
        <v>249</v>
      </c>
      <c r="J70" s="170">
        <f>Перечень!V63</f>
        <v>0</v>
      </c>
      <c r="K70" s="131"/>
      <c r="L70" s="89">
        <f t="shared" si="2"/>
        <v>0</v>
      </c>
      <c r="M70" s="173">
        <f>Перечень!W63</f>
        <v>0</v>
      </c>
      <c r="N70" s="132"/>
      <c r="O70" s="83">
        <f t="shared" si="0"/>
        <v>0</v>
      </c>
    </row>
    <row r="71" spans="1:15" ht="11.25" customHeight="1">
      <c r="A71" s="243" t="s">
        <v>120</v>
      </c>
      <c r="B71" s="232" t="s">
        <v>177</v>
      </c>
      <c r="C71" s="119" t="s">
        <v>140</v>
      </c>
      <c r="D71" s="165">
        <f>Перечень!R64</f>
        <v>0</v>
      </c>
      <c r="E71" s="19" t="s">
        <v>31</v>
      </c>
      <c r="F71" s="167">
        <f>Перечень!T64</f>
        <v>0</v>
      </c>
      <c r="G71" s="103"/>
      <c r="H71" s="78">
        <f t="shared" si="1"/>
        <v>0</v>
      </c>
      <c r="I71" s="130" t="s">
        <v>249</v>
      </c>
      <c r="J71" s="170">
        <f>Перечень!V64</f>
        <v>0</v>
      </c>
      <c r="K71" s="131"/>
      <c r="L71" s="89">
        <f t="shared" si="2"/>
        <v>0</v>
      </c>
      <c r="M71" s="173">
        <f>Перечень!W64</f>
        <v>0</v>
      </c>
      <c r="N71" s="132"/>
      <c r="O71" s="83">
        <f t="shared" si="0"/>
        <v>0</v>
      </c>
    </row>
    <row r="72" spans="1:15" ht="13.5" customHeight="1">
      <c r="A72" s="244"/>
      <c r="B72" s="233"/>
      <c r="C72" s="119" t="s">
        <v>140</v>
      </c>
      <c r="D72" s="165">
        <f>Перечень!R65</f>
        <v>0</v>
      </c>
      <c r="E72" s="19" t="s">
        <v>117</v>
      </c>
      <c r="F72" s="167">
        <f>Перечень!T65</f>
        <v>0</v>
      </c>
      <c r="G72" s="103"/>
      <c r="H72" s="78">
        <f t="shared" si="1"/>
        <v>0</v>
      </c>
      <c r="I72" s="130" t="s">
        <v>249</v>
      </c>
      <c r="J72" s="170">
        <f>Перечень!V65</f>
        <v>0</v>
      </c>
      <c r="K72" s="131"/>
      <c r="L72" s="89">
        <f t="shared" si="2"/>
        <v>0</v>
      </c>
      <c r="M72" s="173">
        <f>Перечень!W65</f>
        <v>0</v>
      </c>
      <c r="N72" s="132"/>
      <c r="O72" s="83">
        <f t="shared" si="0"/>
        <v>0</v>
      </c>
    </row>
    <row r="73" spans="1:15" ht="12" customHeight="1">
      <c r="A73" s="243" t="s">
        <v>121</v>
      </c>
      <c r="B73" s="232" t="s">
        <v>305</v>
      </c>
      <c r="C73" s="119" t="s">
        <v>140</v>
      </c>
      <c r="D73" s="165">
        <f>Перечень!R66</f>
        <v>0</v>
      </c>
      <c r="E73" s="19" t="s">
        <v>31</v>
      </c>
      <c r="F73" s="167">
        <f>Перечень!T66</f>
        <v>0</v>
      </c>
      <c r="G73" s="103"/>
      <c r="H73" s="78">
        <f t="shared" si="1"/>
        <v>0</v>
      </c>
      <c r="I73" s="119" t="s">
        <v>19</v>
      </c>
      <c r="J73" s="168">
        <f>Перечень!V66</f>
        <v>0</v>
      </c>
      <c r="K73" s="133"/>
      <c r="L73" s="91">
        <f t="shared" si="2"/>
        <v>0</v>
      </c>
      <c r="M73" s="173">
        <f>Перечень!W66</f>
        <v>0</v>
      </c>
      <c r="N73" s="132"/>
      <c r="O73" s="83">
        <f t="shared" si="0"/>
        <v>0</v>
      </c>
    </row>
    <row r="74" spans="1:15" ht="15" customHeight="1">
      <c r="A74" s="244"/>
      <c r="B74" s="233"/>
      <c r="C74" s="119" t="s">
        <v>140</v>
      </c>
      <c r="D74" s="165">
        <f>Перечень!R67</f>
        <v>0</v>
      </c>
      <c r="E74" s="19" t="s">
        <v>117</v>
      </c>
      <c r="F74" s="167">
        <f>Перечень!T67</f>
        <v>0</v>
      </c>
      <c r="G74" s="103"/>
      <c r="H74" s="78">
        <f t="shared" si="1"/>
        <v>0</v>
      </c>
      <c r="I74" s="119" t="s">
        <v>19</v>
      </c>
      <c r="J74" s="168">
        <f>Перечень!V67</f>
        <v>0</v>
      </c>
      <c r="K74" s="133"/>
      <c r="L74" s="91">
        <f t="shared" si="2"/>
        <v>0</v>
      </c>
      <c r="M74" s="173">
        <f>Перечень!W67</f>
        <v>0</v>
      </c>
      <c r="N74" s="132"/>
      <c r="O74" s="83">
        <f t="shared" si="0"/>
        <v>0</v>
      </c>
    </row>
    <row r="75" spans="1:15" ht="13.5" customHeight="1">
      <c r="A75" s="243" t="s">
        <v>122</v>
      </c>
      <c r="B75" s="232" t="s">
        <v>127</v>
      </c>
      <c r="C75" s="119" t="s">
        <v>140</v>
      </c>
      <c r="D75" s="165">
        <f>Перечень!R68</f>
        <v>0</v>
      </c>
      <c r="E75" s="19" t="s">
        <v>31</v>
      </c>
      <c r="F75" s="167">
        <f>Перечень!T68</f>
        <v>0</v>
      </c>
      <c r="G75" s="103"/>
      <c r="H75" s="78">
        <f t="shared" si="1"/>
        <v>0</v>
      </c>
      <c r="I75" s="119" t="s">
        <v>19</v>
      </c>
      <c r="J75" s="168">
        <f>Перечень!V68</f>
        <v>0</v>
      </c>
      <c r="K75" s="133"/>
      <c r="L75" s="91">
        <f t="shared" si="2"/>
        <v>0</v>
      </c>
      <c r="M75" s="173">
        <f>Перечень!W68</f>
        <v>0</v>
      </c>
      <c r="N75" s="132"/>
      <c r="O75" s="83">
        <f t="shared" si="0"/>
        <v>0</v>
      </c>
    </row>
    <row r="76" spans="1:15" ht="14.25" customHeight="1">
      <c r="A76" s="244"/>
      <c r="B76" s="233"/>
      <c r="C76" s="119" t="s">
        <v>140</v>
      </c>
      <c r="D76" s="165">
        <f>Перечень!R69</f>
        <v>0</v>
      </c>
      <c r="E76" s="19" t="s">
        <v>117</v>
      </c>
      <c r="F76" s="167">
        <f>Перечень!T69</f>
        <v>0</v>
      </c>
      <c r="G76" s="103"/>
      <c r="H76" s="78">
        <f t="shared" si="1"/>
        <v>0</v>
      </c>
      <c r="I76" s="119" t="s">
        <v>19</v>
      </c>
      <c r="J76" s="168">
        <f>Перечень!V69</f>
        <v>0</v>
      </c>
      <c r="K76" s="133"/>
      <c r="L76" s="91">
        <f t="shared" si="2"/>
        <v>0</v>
      </c>
      <c r="M76" s="173">
        <f>Перечень!W69</f>
        <v>0</v>
      </c>
      <c r="N76" s="132"/>
      <c r="O76" s="83">
        <f t="shared" si="0"/>
        <v>0</v>
      </c>
    </row>
    <row r="77" spans="1:15" ht="14.25" customHeight="1">
      <c r="A77" s="243" t="s">
        <v>123</v>
      </c>
      <c r="B77" s="232" t="s">
        <v>194</v>
      </c>
      <c r="C77" s="119" t="s">
        <v>140</v>
      </c>
      <c r="D77" s="165">
        <f>Перечень!R70</f>
        <v>0</v>
      </c>
      <c r="E77" s="19" t="s">
        <v>31</v>
      </c>
      <c r="F77" s="167">
        <f>Перечень!T70</f>
        <v>0</v>
      </c>
      <c r="G77" s="103"/>
      <c r="H77" s="78">
        <f t="shared" si="1"/>
        <v>0</v>
      </c>
      <c r="I77" s="134" t="s">
        <v>250</v>
      </c>
      <c r="J77" s="168">
        <f>Перечень!V70</f>
        <v>0</v>
      </c>
      <c r="K77" s="133"/>
      <c r="L77" s="91">
        <f t="shared" si="2"/>
        <v>0</v>
      </c>
      <c r="M77" s="173">
        <f>Перечень!W70</f>
        <v>0</v>
      </c>
      <c r="N77" s="132"/>
      <c r="O77" s="83">
        <f t="shared" si="0"/>
        <v>0</v>
      </c>
    </row>
    <row r="78" spans="1:15" ht="13.5" customHeight="1">
      <c r="A78" s="244"/>
      <c r="B78" s="233"/>
      <c r="C78" s="119" t="s">
        <v>140</v>
      </c>
      <c r="D78" s="165">
        <f>Перечень!R71</f>
        <v>0</v>
      </c>
      <c r="E78" s="19" t="s">
        <v>117</v>
      </c>
      <c r="F78" s="167">
        <f>Перечень!T71</f>
        <v>0</v>
      </c>
      <c r="G78" s="103"/>
      <c r="H78" s="78">
        <f t="shared" si="1"/>
        <v>0</v>
      </c>
      <c r="I78" s="134" t="s">
        <v>250</v>
      </c>
      <c r="J78" s="168">
        <f>Перечень!V71</f>
        <v>0</v>
      </c>
      <c r="K78" s="133"/>
      <c r="L78" s="91">
        <f t="shared" si="2"/>
        <v>0</v>
      </c>
      <c r="M78" s="173">
        <f>Перечень!W71</f>
        <v>0</v>
      </c>
      <c r="N78" s="132"/>
      <c r="O78" s="83">
        <f t="shared" si="0"/>
        <v>0</v>
      </c>
    </row>
    <row r="79" spans="1:15" ht="13.5" customHeight="1">
      <c r="A79" s="243" t="s">
        <v>124</v>
      </c>
      <c r="B79" s="232" t="s">
        <v>128</v>
      </c>
      <c r="C79" s="119" t="s">
        <v>140</v>
      </c>
      <c r="D79" s="165">
        <f>Перечень!R72</f>
        <v>0</v>
      </c>
      <c r="E79" s="19" t="s">
        <v>31</v>
      </c>
      <c r="F79" s="167">
        <f>Перечень!T72</f>
        <v>0</v>
      </c>
      <c r="G79" s="103"/>
      <c r="H79" s="78">
        <f t="shared" si="1"/>
        <v>0</v>
      </c>
      <c r="I79" s="130" t="s">
        <v>249</v>
      </c>
      <c r="J79" s="168">
        <f>Перечень!V72</f>
        <v>0</v>
      </c>
      <c r="K79" s="133"/>
      <c r="L79" s="91">
        <f t="shared" si="2"/>
        <v>0</v>
      </c>
      <c r="M79" s="173">
        <f>Перечень!W72</f>
        <v>0</v>
      </c>
      <c r="N79" s="132"/>
      <c r="O79" s="83">
        <f t="shared" si="0"/>
        <v>0</v>
      </c>
    </row>
    <row r="80" spans="1:15" ht="15" customHeight="1">
      <c r="A80" s="244"/>
      <c r="B80" s="233"/>
      <c r="C80" s="119" t="s">
        <v>140</v>
      </c>
      <c r="D80" s="165">
        <f>Перечень!R73</f>
        <v>0</v>
      </c>
      <c r="E80" s="19" t="s">
        <v>117</v>
      </c>
      <c r="F80" s="167">
        <f>Перечень!T73</f>
        <v>0</v>
      </c>
      <c r="G80" s="103"/>
      <c r="H80" s="78">
        <f t="shared" si="1"/>
        <v>0</v>
      </c>
      <c r="I80" s="130" t="s">
        <v>249</v>
      </c>
      <c r="J80" s="168">
        <f>Перечень!V73</f>
        <v>0</v>
      </c>
      <c r="K80" s="133"/>
      <c r="L80" s="91">
        <f t="shared" si="2"/>
        <v>0</v>
      </c>
      <c r="M80" s="173">
        <f>Перечень!W73</f>
        <v>0</v>
      </c>
      <c r="N80" s="132"/>
      <c r="O80" s="83">
        <f t="shared" si="0"/>
        <v>0</v>
      </c>
    </row>
    <row r="81" spans="1:15" ht="13.5" customHeight="1">
      <c r="A81" s="243" t="s">
        <v>119</v>
      </c>
      <c r="B81" s="232" t="s">
        <v>306</v>
      </c>
      <c r="C81" s="119" t="s">
        <v>140</v>
      </c>
      <c r="D81" s="165">
        <f>Перечень!R74</f>
        <v>1</v>
      </c>
      <c r="E81" s="19" t="s">
        <v>31</v>
      </c>
      <c r="F81" s="167">
        <f>Перечень!T74</f>
        <v>40</v>
      </c>
      <c r="G81" s="103"/>
      <c r="H81" s="78">
        <f t="shared" si="1"/>
        <v>-40</v>
      </c>
      <c r="I81" s="130" t="s">
        <v>249</v>
      </c>
      <c r="J81" s="170">
        <f>Перечень!V74</f>
        <v>0.02</v>
      </c>
      <c r="K81" s="131"/>
      <c r="L81" s="89">
        <f t="shared" si="2"/>
        <v>-0.02</v>
      </c>
      <c r="M81" s="173">
        <f>Перечень!W74</f>
        <v>0.6</v>
      </c>
      <c r="N81" s="132"/>
      <c r="O81" s="83">
        <f t="shared" si="0"/>
        <v>-0.6</v>
      </c>
    </row>
    <row r="82" spans="1:15" ht="13.5" customHeight="1">
      <c r="A82" s="244"/>
      <c r="B82" s="233"/>
      <c r="C82" s="119" t="s">
        <v>140</v>
      </c>
      <c r="D82" s="165">
        <f>Перечень!R75</f>
        <v>0</v>
      </c>
      <c r="E82" s="19" t="s">
        <v>117</v>
      </c>
      <c r="F82" s="167">
        <f>Перечень!T75</f>
        <v>0</v>
      </c>
      <c r="G82" s="103"/>
      <c r="H82" s="78">
        <f t="shared" si="1"/>
        <v>0</v>
      </c>
      <c r="I82" s="130" t="s">
        <v>249</v>
      </c>
      <c r="J82" s="170">
        <f>Перечень!V75</f>
        <v>0</v>
      </c>
      <c r="K82" s="131"/>
      <c r="L82" s="89">
        <f t="shared" si="2"/>
        <v>0</v>
      </c>
      <c r="M82" s="173">
        <f>Перечень!W75</f>
        <v>0</v>
      </c>
      <c r="N82" s="132"/>
      <c r="O82" s="83">
        <f t="shared" si="0"/>
        <v>0</v>
      </c>
    </row>
    <row r="83" spans="1:15" ht="13.5" customHeight="1">
      <c r="A83" s="243" t="s">
        <v>120</v>
      </c>
      <c r="B83" s="232" t="s">
        <v>307</v>
      </c>
      <c r="C83" s="119" t="s">
        <v>140</v>
      </c>
      <c r="D83" s="165">
        <f>Перечень!R76</f>
        <v>1</v>
      </c>
      <c r="E83" s="19" t="s">
        <v>31</v>
      </c>
      <c r="F83" s="167">
        <f>Перечень!T76</f>
        <v>0</v>
      </c>
      <c r="G83" s="103"/>
      <c r="H83" s="78">
        <f t="shared" si="1"/>
        <v>0</v>
      </c>
      <c r="I83" s="130" t="s">
        <v>249</v>
      </c>
      <c r="J83" s="170">
        <f>Перечень!V76</f>
        <v>0</v>
      </c>
      <c r="K83" s="131"/>
      <c r="L83" s="89">
        <f t="shared" si="2"/>
        <v>0</v>
      </c>
      <c r="M83" s="173">
        <f>Перечень!W76</f>
        <v>0</v>
      </c>
      <c r="N83" s="132"/>
      <c r="O83" s="83">
        <f aca="true" t="shared" si="3" ref="O83:O146">N83-M83</f>
        <v>0</v>
      </c>
    </row>
    <row r="84" spans="1:15" ht="15" customHeight="1">
      <c r="A84" s="244"/>
      <c r="B84" s="233"/>
      <c r="C84" s="119" t="s">
        <v>140</v>
      </c>
      <c r="D84" s="165">
        <f>Перечень!R77</f>
        <v>0</v>
      </c>
      <c r="E84" s="19" t="s">
        <v>117</v>
      </c>
      <c r="F84" s="167">
        <f>Перечень!T77</f>
        <v>0</v>
      </c>
      <c r="G84" s="103"/>
      <c r="H84" s="78">
        <f aca="true" t="shared" si="4" ref="H84:H99">G84-F84</f>
        <v>0</v>
      </c>
      <c r="I84" s="130" t="s">
        <v>249</v>
      </c>
      <c r="J84" s="170">
        <f>Перечень!V77</f>
        <v>0</v>
      </c>
      <c r="K84" s="131"/>
      <c r="L84" s="89">
        <f aca="true" t="shared" si="5" ref="L84:L147">K84-J84</f>
        <v>0</v>
      </c>
      <c r="M84" s="173">
        <f>Перечень!W77</f>
        <v>0</v>
      </c>
      <c r="N84" s="132"/>
      <c r="O84" s="83">
        <f t="shared" si="3"/>
        <v>0</v>
      </c>
    </row>
    <row r="85" spans="1:15" ht="14.25" customHeight="1">
      <c r="A85" s="243" t="s">
        <v>121</v>
      </c>
      <c r="B85" s="232" t="s">
        <v>308</v>
      </c>
      <c r="C85" s="119" t="s">
        <v>140</v>
      </c>
      <c r="D85" s="165">
        <f>Перечень!R78</f>
        <v>1</v>
      </c>
      <c r="E85" s="19" t="s">
        <v>31</v>
      </c>
      <c r="F85" s="167">
        <f>Перечень!T78</f>
        <v>50</v>
      </c>
      <c r="G85" s="103"/>
      <c r="H85" s="78">
        <f t="shared" si="4"/>
        <v>-50</v>
      </c>
      <c r="I85" s="119" t="s">
        <v>19</v>
      </c>
      <c r="J85" s="168">
        <f>Перечень!V78</f>
        <v>1</v>
      </c>
      <c r="K85" s="133"/>
      <c r="L85" s="91">
        <f t="shared" si="5"/>
        <v>-1</v>
      </c>
      <c r="M85" s="173">
        <f>Перечень!W78</f>
        <v>1.5</v>
      </c>
      <c r="N85" s="132"/>
      <c r="O85" s="83">
        <f t="shared" si="3"/>
        <v>-1.5</v>
      </c>
    </row>
    <row r="86" spans="1:15" ht="15" customHeight="1">
      <c r="A86" s="244"/>
      <c r="B86" s="233"/>
      <c r="C86" s="119" t="s">
        <v>140</v>
      </c>
      <c r="D86" s="165">
        <f>Перечень!R79</f>
        <v>0</v>
      </c>
      <c r="E86" s="19" t="s">
        <v>117</v>
      </c>
      <c r="F86" s="167">
        <f>Перечень!T79</f>
        <v>0</v>
      </c>
      <c r="G86" s="103"/>
      <c r="H86" s="78">
        <f t="shared" si="4"/>
        <v>0</v>
      </c>
      <c r="I86" s="119" t="s">
        <v>19</v>
      </c>
      <c r="J86" s="168">
        <f>Перечень!V79</f>
        <v>0</v>
      </c>
      <c r="K86" s="133"/>
      <c r="L86" s="91">
        <f t="shared" si="5"/>
        <v>0</v>
      </c>
      <c r="M86" s="173">
        <f>Перечень!W79</f>
        <v>0</v>
      </c>
      <c r="N86" s="132"/>
      <c r="O86" s="83">
        <f t="shared" si="3"/>
        <v>0</v>
      </c>
    </row>
    <row r="87" spans="1:15" ht="13.5" customHeight="1">
      <c r="A87" s="243" t="s">
        <v>122</v>
      </c>
      <c r="B87" s="232" t="s">
        <v>309</v>
      </c>
      <c r="C87" s="119" t="s">
        <v>140</v>
      </c>
      <c r="D87" s="165">
        <f>Перечень!R80</f>
        <v>0</v>
      </c>
      <c r="E87" s="19" t="s">
        <v>31</v>
      </c>
      <c r="F87" s="167">
        <f>Перечень!T80</f>
        <v>0</v>
      </c>
      <c r="G87" s="103"/>
      <c r="H87" s="78">
        <f t="shared" si="4"/>
        <v>0</v>
      </c>
      <c r="I87" s="119" t="s">
        <v>19</v>
      </c>
      <c r="J87" s="168">
        <f>Перечень!V80</f>
        <v>0</v>
      </c>
      <c r="K87" s="133"/>
      <c r="L87" s="91">
        <f t="shared" si="5"/>
        <v>0</v>
      </c>
      <c r="M87" s="173">
        <f>Перечень!W80</f>
        <v>0</v>
      </c>
      <c r="N87" s="132"/>
      <c r="O87" s="83">
        <f t="shared" si="3"/>
        <v>0</v>
      </c>
    </row>
    <row r="88" spans="1:15" ht="14.25" customHeight="1">
      <c r="A88" s="244"/>
      <c r="B88" s="233"/>
      <c r="C88" s="119" t="s">
        <v>140</v>
      </c>
      <c r="D88" s="165">
        <f>Перечень!R81</f>
        <v>0</v>
      </c>
      <c r="E88" s="19" t="s">
        <v>117</v>
      </c>
      <c r="F88" s="167">
        <f>Перечень!T81</f>
        <v>0</v>
      </c>
      <c r="G88" s="103"/>
      <c r="H88" s="78">
        <f t="shared" si="4"/>
        <v>0</v>
      </c>
      <c r="I88" s="119" t="s">
        <v>19</v>
      </c>
      <c r="J88" s="168">
        <f>Перечень!V81</f>
        <v>0</v>
      </c>
      <c r="K88" s="133"/>
      <c r="L88" s="91">
        <f t="shared" si="5"/>
        <v>0</v>
      </c>
      <c r="M88" s="173">
        <f>Перечень!W81</f>
        <v>0</v>
      </c>
      <c r="N88" s="132"/>
      <c r="O88" s="83">
        <f t="shared" si="3"/>
        <v>0</v>
      </c>
    </row>
    <row r="89" spans="1:15" ht="14.25" customHeight="1">
      <c r="A89" s="243" t="s">
        <v>123</v>
      </c>
      <c r="B89" s="232" t="s">
        <v>311</v>
      </c>
      <c r="C89" s="119" t="s">
        <v>140</v>
      </c>
      <c r="D89" s="165">
        <f>Перечень!R82</f>
        <v>0</v>
      </c>
      <c r="E89" s="19" t="s">
        <v>31</v>
      </c>
      <c r="F89" s="167">
        <f>Перечень!T82</f>
        <v>0</v>
      </c>
      <c r="G89" s="103"/>
      <c r="H89" s="78">
        <f t="shared" si="4"/>
        <v>0</v>
      </c>
      <c r="I89" s="134" t="s">
        <v>250</v>
      </c>
      <c r="J89" s="168">
        <f>Перечень!V82</f>
        <v>0</v>
      </c>
      <c r="K89" s="133"/>
      <c r="L89" s="91">
        <f t="shared" si="5"/>
        <v>0</v>
      </c>
      <c r="M89" s="173">
        <f>Перечень!W82</f>
        <v>0</v>
      </c>
      <c r="N89" s="132"/>
      <c r="O89" s="83">
        <f t="shared" si="3"/>
        <v>0</v>
      </c>
    </row>
    <row r="90" spans="1:15" ht="13.5" customHeight="1">
      <c r="A90" s="244"/>
      <c r="B90" s="233"/>
      <c r="C90" s="119" t="s">
        <v>140</v>
      </c>
      <c r="D90" s="165">
        <f>Перечень!R83</f>
        <v>0</v>
      </c>
      <c r="E90" s="19" t="s">
        <v>117</v>
      </c>
      <c r="F90" s="167">
        <f>Перечень!T83</f>
        <v>0</v>
      </c>
      <c r="G90" s="103"/>
      <c r="H90" s="78">
        <f t="shared" si="4"/>
        <v>0</v>
      </c>
      <c r="I90" s="134" t="s">
        <v>250</v>
      </c>
      <c r="J90" s="168">
        <f>Перечень!V83</f>
        <v>0</v>
      </c>
      <c r="K90" s="133"/>
      <c r="L90" s="91">
        <f t="shared" si="5"/>
        <v>0</v>
      </c>
      <c r="M90" s="173">
        <f>Перечень!W83</f>
        <v>0</v>
      </c>
      <c r="N90" s="132"/>
      <c r="O90" s="83">
        <f t="shared" si="3"/>
        <v>0</v>
      </c>
    </row>
    <row r="91" spans="1:15" ht="14.25" customHeight="1">
      <c r="A91" s="243" t="s">
        <v>124</v>
      </c>
      <c r="B91" s="232" t="s">
        <v>310</v>
      </c>
      <c r="C91" s="119" t="s">
        <v>140</v>
      </c>
      <c r="D91" s="165">
        <f>Перечень!R84</f>
        <v>0</v>
      </c>
      <c r="E91" s="19" t="s">
        <v>31</v>
      </c>
      <c r="F91" s="167">
        <f>Перечень!T84</f>
        <v>0</v>
      </c>
      <c r="G91" s="103"/>
      <c r="H91" s="78">
        <f t="shared" si="4"/>
        <v>0</v>
      </c>
      <c r="I91" s="130" t="s">
        <v>249</v>
      </c>
      <c r="J91" s="168">
        <f>Перечень!V84</f>
        <v>0</v>
      </c>
      <c r="K91" s="133"/>
      <c r="L91" s="91">
        <f t="shared" si="5"/>
        <v>0</v>
      </c>
      <c r="M91" s="173">
        <f>Перечень!W84</f>
        <v>0</v>
      </c>
      <c r="N91" s="132"/>
      <c r="O91" s="83">
        <f t="shared" si="3"/>
        <v>0</v>
      </c>
    </row>
    <row r="92" spans="1:15" ht="14.25" customHeight="1">
      <c r="A92" s="244"/>
      <c r="B92" s="233"/>
      <c r="C92" s="119" t="s">
        <v>140</v>
      </c>
      <c r="D92" s="165">
        <f>Перечень!R85</f>
        <v>0</v>
      </c>
      <c r="E92" s="19" t="s">
        <v>117</v>
      </c>
      <c r="F92" s="167">
        <f>Перечень!T85</f>
        <v>0</v>
      </c>
      <c r="G92" s="103"/>
      <c r="H92" s="78">
        <f t="shared" si="4"/>
        <v>0</v>
      </c>
      <c r="I92" s="130" t="s">
        <v>249</v>
      </c>
      <c r="J92" s="168">
        <f>Перечень!V85</f>
        <v>0</v>
      </c>
      <c r="K92" s="133"/>
      <c r="L92" s="91">
        <f t="shared" si="5"/>
        <v>0</v>
      </c>
      <c r="M92" s="173">
        <f>Перечень!W85</f>
        <v>0</v>
      </c>
      <c r="N92" s="132"/>
      <c r="O92" s="83">
        <f t="shared" si="3"/>
        <v>0</v>
      </c>
    </row>
    <row r="93" spans="1:15" ht="13.5" customHeight="1">
      <c r="A93" s="243" t="s">
        <v>132</v>
      </c>
      <c r="B93" s="232" t="s">
        <v>183</v>
      </c>
      <c r="C93" s="119" t="s">
        <v>140</v>
      </c>
      <c r="D93" s="165">
        <f>Перечень!R86</f>
        <v>0</v>
      </c>
      <c r="E93" s="19" t="s">
        <v>31</v>
      </c>
      <c r="F93" s="167">
        <f>Перечень!T86</f>
        <v>0</v>
      </c>
      <c r="G93" s="103"/>
      <c r="H93" s="78">
        <f t="shared" si="4"/>
        <v>0</v>
      </c>
      <c r="I93" s="119"/>
      <c r="J93" s="171">
        <f>Перечень!V86</f>
        <v>0</v>
      </c>
      <c r="K93" s="135"/>
      <c r="L93" s="164">
        <f t="shared" si="5"/>
        <v>0</v>
      </c>
      <c r="M93" s="173">
        <f>Перечень!W86</f>
        <v>0</v>
      </c>
      <c r="N93" s="132"/>
      <c r="O93" s="83">
        <f t="shared" si="3"/>
        <v>0</v>
      </c>
    </row>
    <row r="94" spans="1:15" ht="14.25" customHeight="1">
      <c r="A94" s="244"/>
      <c r="B94" s="233"/>
      <c r="C94" s="119" t="s">
        <v>140</v>
      </c>
      <c r="D94" s="165">
        <f>Перечень!R87</f>
        <v>0</v>
      </c>
      <c r="E94" s="19" t="s">
        <v>117</v>
      </c>
      <c r="F94" s="167">
        <f>Перечень!T87</f>
        <v>0</v>
      </c>
      <c r="G94" s="103"/>
      <c r="H94" s="78">
        <f t="shared" si="4"/>
        <v>0</v>
      </c>
      <c r="I94" s="119"/>
      <c r="J94" s="171">
        <f>Перечень!V87</f>
        <v>0</v>
      </c>
      <c r="K94" s="135"/>
      <c r="L94" s="164">
        <f t="shared" si="5"/>
        <v>0</v>
      </c>
      <c r="M94" s="173">
        <f>Перечень!W87</f>
        <v>0</v>
      </c>
      <c r="N94" s="132"/>
      <c r="O94" s="83">
        <f t="shared" si="3"/>
        <v>0</v>
      </c>
    </row>
    <row r="95" spans="1:15" ht="13.5" customHeight="1">
      <c r="A95" s="243" t="s">
        <v>133</v>
      </c>
      <c r="B95" s="232" t="s">
        <v>183</v>
      </c>
      <c r="C95" s="119" t="s">
        <v>140</v>
      </c>
      <c r="D95" s="165">
        <f>Перечень!R88</f>
        <v>0</v>
      </c>
      <c r="E95" s="19" t="s">
        <v>31</v>
      </c>
      <c r="F95" s="167">
        <f>Перечень!T88</f>
        <v>0</v>
      </c>
      <c r="G95" s="103"/>
      <c r="H95" s="78">
        <f t="shared" si="4"/>
        <v>0</v>
      </c>
      <c r="I95" s="119"/>
      <c r="J95" s="171">
        <f>Перечень!V88</f>
        <v>0</v>
      </c>
      <c r="K95" s="135"/>
      <c r="L95" s="164">
        <f t="shared" si="5"/>
        <v>0</v>
      </c>
      <c r="M95" s="173">
        <f>Перечень!W88</f>
        <v>0</v>
      </c>
      <c r="N95" s="132"/>
      <c r="O95" s="83">
        <f t="shared" si="3"/>
        <v>0</v>
      </c>
    </row>
    <row r="96" spans="1:15" ht="14.25" customHeight="1">
      <c r="A96" s="244"/>
      <c r="B96" s="233"/>
      <c r="C96" s="119" t="s">
        <v>140</v>
      </c>
      <c r="D96" s="165">
        <f>Перечень!R89</f>
        <v>0</v>
      </c>
      <c r="E96" s="19" t="s">
        <v>117</v>
      </c>
      <c r="F96" s="167">
        <f>Перечень!T89</f>
        <v>0</v>
      </c>
      <c r="G96" s="103"/>
      <c r="H96" s="78">
        <f t="shared" si="4"/>
        <v>0</v>
      </c>
      <c r="I96" s="119"/>
      <c r="J96" s="171">
        <f>Перечень!V89</f>
        <v>0</v>
      </c>
      <c r="K96" s="135"/>
      <c r="L96" s="164">
        <f t="shared" si="5"/>
        <v>0</v>
      </c>
      <c r="M96" s="173">
        <f>Перечень!W89</f>
        <v>0</v>
      </c>
      <c r="N96" s="132"/>
      <c r="O96" s="83">
        <f t="shared" si="3"/>
        <v>0</v>
      </c>
    </row>
    <row r="97" spans="1:15" ht="13.5" customHeight="1">
      <c r="A97" s="237" t="s">
        <v>131</v>
      </c>
      <c r="B97" s="238"/>
      <c r="C97" s="63"/>
      <c r="D97" s="73"/>
      <c r="E97" s="65" t="s">
        <v>31</v>
      </c>
      <c r="F97" s="66">
        <f>F69+F71+F73+F75+F77+F79+F81+F83+F85+F87+F89+F91+F93+F95</f>
        <v>90</v>
      </c>
      <c r="G97" s="66">
        <f>G69+G71+G73+G75+G77+G79+G81+G83+G85+G87+G89+G91+G93+G95</f>
        <v>0</v>
      </c>
      <c r="H97" s="66">
        <f t="shared" si="4"/>
        <v>-90</v>
      </c>
      <c r="I97" s="67" t="s">
        <v>29</v>
      </c>
      <c r="J97" s="95" t="s">
        <v>29</v>
      </c>
      <c r="K97" s="95" t="s">
        <v>29</v>
      </c>
      <c r="L97" s="95" t="s">
        <v>29</v>
      </c>
      <c r="M97" s="66">
        <f>M69+M71+M73+M75+M77+M79+M81+M83+M85+M87+M89+M91+M93+M95</f>
        <v>2.1</v>
      </c>
      <c r="N97" s="66">
        <f>N69+N71+N73+N75+N77+N79+N81+N83+N85+N87+N89+N91+N93+N95</f>
        <v>0</v>
      </c>
      <c r="O97" s="66">
        <f t="shared" si="3"/>
        <v>-2.1</v>
      </c>
    </row>
    <row r="98" spans="1:15" ht="13.5" customHeight="1">
      <c r="A98" s="239"/>
      <c r="B98" s="240"/>
      <c r="C98" s="68"/>
      <c r="D98" s="73"/>
      <c r="E98" s="65" t="s">
        <v>117</v>
      </c>
      <c r="F98" s="66">
        <f>F70+F72+F74+F76+F78+F80+F82+F84+F86+F88+F90+F92+F94+F96</f>
        <v>0</v>
      </c>
      <c r="G98" s="66">
        <f>G70+G72+G74+G76+G78+G80+G82+G84+G86+G88+G90+G92+G94+G96</f>
        <v>0</v>
      </c>
      <c r="H98" s="66">
        <f t="shared" si="4"/>
        <v>0</v>
      </c>
      <c r="I98" s="69"/>
      <c r="J98" s="96"/>
      <c r="K98" s="96"/>
      <c r="L98" s="96"/>
      <c r="M98" s="66">
        <f>M70+M72+M74+M76+M78+M80+M82+M84+M86+M88+M90+M92+M94+M96</f>
        <v>0</v>
      </c>
      <c r="N98" s="66">
        <f>N70+N72+N74+N76+N78+N80+N82+N84+N86+N88+N90+N92+N94+N96</f>
        <v>0</v>
      </c>
      <c r="O98" s="66">
        <f t="shared" si="3"/>
        <v>0</v>
      </c>
    </row>
    <row r="99" spans="1:15" ht="12.75">
      <c r="A99" s="241"/>
      <c r="B99" s="242"/>
      <c r="C99" s="68"/>
      <c r="D99" s="74"/>
      <c r="E99" s="71" t="s">
        <v>129</v>
      </c>
      <c r="F99" s="72">
        <f>F97+F98</f>
        <v>90</v>
      </c>
      <c r="G99" s="72">
        <f>G97+G98</f>
        <v>0</v>
      </c>
      <c r="H99" s="72">
        <f t="shared" si="4"/>
        <v>-90</v>
      </c>
      <c r="I99" s="69"/>
      <c r="J99" s="96"/>
      <c r="K99" s="96"/>
      <c r="L99" s="96"/>
      <c r="M99" s="72">
        <f>M97+M98</f>
        <v>2.1</v>
      </c>
      <c r="N99" s="72">
        <f>N97+N98</f>
        <v>0</v>
      </c>
      <c r="O99" s="72">
        <f t="shared" si="3"/>
        <v>-2.1</v>
      </c>
    </row>
    <row r="100" spans="1:15" ht="36">
      <c r="A100" s="84" t="s">
        <v>135</v>
      </c>
      <c r="B100" s="85" t="s">
        <v>136</v>
      </c>
      <c r="C100" s="117"/>
      <c r="D100" s="118"/>
      <c r="E100" s="36"/>
      <c r="F100" s="104"/>
      <c r="G100" s="104"/>
      <c r="H100" s="127"/>
      <c r="I100" s="118"/>
      <c r="J100" s="128"/>
      <c r="K100" s="128"/>
      <c r="L100" s="128"/>
      <c r="M100" s="129"/>
      <c r="N100" s="129"/>
      <c r="O100" s="129"/>
    </row>
    <row r="101" spans="1:15" ht="12.75">
      <c r="A101" s="243" t="s">
        <v>149</v>
      </c>
      <c r="B101" s="232" t="s">
        <v>125</v>
      </c>
      <c r="C101" s="120"/>
      <c r="D101" s="121"/>
      <c r="E101" s="37"/>
      <c r="F101" s="105"/>
      <c r="G101" s="105"/>
      <c r="H101" s="136"/>
      <c r="I101" s="137"/>
      <c r="J101" s="138"/>
      <c r="K101" s="138"/>
      <c r="L101" s="138"/>
      <c r="M101" s="139"/>
      <c r="N101" s="139"/>
      <c r="O101" s="139"/>
    </row>
    <row r="102" spans="1:15" ht="12.75">
      <c r="A102" s="244"/>
      <c r="B102" s="233"/>
      <c r="C102" s="122"/>
      <c r="D102" s="123"/>
      <c r="E102" s="38"/>
      <c r="F102" s="106"/>
      <c r="G102" s="106"/>
      <c r="H102" s="140"/>
      <c r="I102" s="141"/>
      <c r="J102" s="142"/>
      <c r="K102" s="142"/>
      <c r="L102" s="142"/>
      <c r="M102" s="143"/>
      <c r="N102" s="143"/>
      <c r="O102" s="143"/>
    </row>
    <row r="103" spans="1:15" ht="22.5">
      <c r="A103" s="243" t="s">
        <v>142</v>
      </c>
      <c r="B103" s="232" t="s">
        <v>176</v>
      </c>
      <c r="C103" s="119" t="s">
        <v>140</v>
      </c>
      <c r="D103" s="165">
        <f>Перечень!R96</f>
        <v>5</v>
      </c>
      <c r="E103" s="19" t="s">
        <v>31</v>
      </c>
      <c r="F103" s="167">
        <f>Перечень!T96</f>
        <v>10</v>
      </c>
      <c r="G103" s="103"/>
      <c r="H103" s="83">
        <f aca="true" t="shared" si="6" ref="H103:H119">G103-F103</f>
        <v>-10</v>
      </c>
      <c r="I103" s="130" t="s">
        <v>249</v>
      </c>
      <c r="J103" s="170">
        <f>Перечень!V96</f>
        <v>0.05</v>
      </c>
      <c r="K103" s="131"/>
      <c r="L103" s="89">
        <f t="shared" si="5"/>
        <v>-0.05</v>
      </c>
      <c r="M103" s="173">
        <f>Перечень!W96</f>
        <v>0.6</v>
      </c>
      <c r="N103" s="132"/>
      <c r="O103" s="83">
        <f t="shared" si="3"/>
        <v>-0.6</v>
      </c>
    </row>
    <row r="104" spans="1:15" ht="23.25" customHeight="1">
      <c r="A104" s="244"/>
      <c r="B104" s="233"/>
      <c r="C104" s="119" t="s">
        <v>140</v>
      </c>
      <c r="D104" s="165">
        <f>Перечень!R97</f>
        <v>5</v>
      </c>
      <c r="E104" s="19" t="s">
        <v>117</v>
      </c>
      <c r="F104" s="167">
        <f>Перечень!T97</f>
        <v>10</v>
      </c>
      <c r="G104" s="103"/>
      <c r="H104" s="83">
        <f t="shared" si="6"/>
        <v>-10</v>
      </c>
      <c r="I104" s="130" t="s">
        <v>249</v>
      </c>
      <c r="J104" s="170">
        <f>Перечень!V97</f>
        <v>0.025</v>
      </c>
      <c r="K104" s="131"/>
      <c r="L104" s="89">
        <f t="shared" si="5"/>
        <v>-0.025</v>
      </c>
      <c r="M104" s="173">
        <f>Перечень!W97</f>
        <v>0.6</v>
      </c>
      <c r="N104" s="132"/>
      <c r="O104" s="83">
        <f t="shared" si="3"/>
        <v>-0.6</v>
      </c>
    </row>
    <row r="105" spans="1:15" ht="13.5" customHeight="1">
      <c r="A105" s="243" t="s">
        <v>144</v>
      </c>
      <c r="B105" s="232" t="s">
        <v>173</v>
      </c>
      <c r="C105" s="119" t="s">
        <v>140</v>
      </c>
      <c r="D105" s="165">
        <f>Перечень!R98</f>
        <v>10</v>
      </c>
      <c r="E105" s="19" t="s">
        <v>31</v>
      </c>
      <c r="F105" s="167">
        <f>Перечень!T98</f>
        <v>50</v>
      </c>
      <c r="G105" s="103"/>
      <c r="H105" s="83">
        <f t="shared" si="6"/>
        <v>-50</v>
      </c>
      <c r="I105" s="130" t="s">
        <v>249</v>
      </c>
      <c r="J105" s="170">
        <f>Перечень!V98</f>
        <v>0.05</v>
      </c>
      <c r="K105" s="131"/>
      <c r="L105" s="89">
        <f t="shared" si="5"/>
        <v>-0.05</v>
      </c>
      <c r="M105" s="173">
        <f>Перечень!W98</f>
        <v>1.2</v>
      </c>
      <c r="N105" s="132"/>
      <c r="O105" s="83">
        <f t="shared" si="3"/>
        <v>-1.2</v>
      </c>
    </row>
    <row r="106" spans="1:15" ht="13.5" customHeight="1">
      <c r="A106" s="244"/>
      <c r="B106" s="233"/>
      <c r="C106" s="119" t="s">
        <v>140</v>
      </c>
      <c r="D106" s="165">
        <f>Перечень!R99</f>
        <v>0</v>
      </c>
      <c r="E106" s="19" t="s">
        <v>117</v>
      </c>
      <c r="F106" s="167">
        <f>Перечень!T99</f>
        <v>0</v>
      </c>
      <c r="G106" s="103"/>
      <c r="H106" s="83">
        <f t="shared" si="6"/>
        <v>0</v>
      </c>
      <c r="I106" s="130" t="s">
        <v>249</v>
      </c>
      <c r="J106" s="170">
        <f>Перечень!V99</f>
        <v>0</v>
      </c>
      <c r="K106" s="131"/>
      <c r="L106" s="89">
        <f t="shared" si="5"/>
        <v>0</v>
      </c>
      <c r="M106" s="173">
        <f>Перечень!W99</f>
        <v>0</v>
      </c>
      <c r="N106" s="132"/>
      <c r="O106" s="83">
        <f t="shared" si="3"/>
        <v>0</v>
      </c>
    </row>
    <row r="107" spans="1:15" ht="14.25" customHeight="1">
      <c r="A107" s="243" t="s">
        <v>145</v>
      </c>
      <c r="B107" s="232" t="s">
        <v>141</v>
      </c>
      <c r="C107" s="119" t="s">
        <v>140</v>
      </c>
      <c r="D107" s="165">
        <f>Перечень!R100</f>
        <v>5</v>
      </c>
      <c r="E107" s="19" t="s">
        <v>31</v>
      </c>
      <c r="F107" s="167">
        <f>Перечень!T100</f>
        <v>10</v>
      </c>
      <c r="G107" s="103"/>
      <c r="H107" s="83">
        <f t="shared" si="6"/>
        <v>-10</v>
      </c>
      <c r="I107" s="130" t="s">
        <v>249</v>
      </c>
      <c r="J107" s="170">
        <f>Перечень!V100</f>
        <v>0.015</v>
      </c>
      <c r="K107" s="131"/>
      <c r="L107" s="89">
        <f t="shared" si="5"/>
        <v>-0.015</v>
      </c>
      <c r="M107" s="173">
        <f>Перечень!W100</f>
        <v>0.4</v>
      </c>
      <c r="N107" s="132"/>
      <c r="O107" s="83">
        <f t="shared" si="3"/>
        <v>-0.4</v>
      </c>
    </row>
    <row r="108" spans="1:15" ht="13.5" customHeight="1">
      <c r="A108" s="244"/>
      <c r="B108" s="233"/>
      <c r="C108" s="119" t="s">
        <v>140</v>
      </c>
      <c r="D108" s="165">
        <f>Перечень!R101</f>
        <v>0</v>
      </c>
      <c r="E108" s="19" t="s">
        <v>117</v>
      </c>
      <c r="F108" s="167">
        <f>Перечень!T101</f>
        <v>0</v>
      </c>
      <c r="G108" s="103"/>
      <c r="H108" s="83">
        <f t="shared" si="6"/>
        <v>0</v>
      </c>
      <c r="I108" s="130" t="s">
        <v>249</v>
      </c>
      <c r="J108" s="170">
        <f>Перечень!V101</f>
        <v>0</v>
      </c>
      <c r="K108" s="131"/>
      <c r="L108" s="89">
        <f t="shared" si="5"/>
        <v>0</v>
      </c>
      <c r="M108" s="173">
        <f>Перечень!W101</f>
        <v>0</v>
      </c>
      <c r="N108" s="132"/>
      <c r="O108" s="83">
        <f t="shared" si="3"/>
        <v>0</v>
      </c>
    </row>
    <row r="109" spans="1:15" ht="14.25" customHeight="1">
      <c r="A109" s="243" t="s">
        <v>146</v>
      </c>
      <c r="B109" s="232" t="s">
        <v>299</v>
      </c>
      <c r="C109" s="119" t="s">
        <v>140</v>
      </c>
      <c r="D109" s="165">
        <f>Перечень!R102</f>
        <v>0</v>
      </c>
      <c r="E109" s="19" t="s">
        <v>31</v>
      </c>
      <c r="F109" s="167">
        <f>Перечень!T102</f>
        <v>0</v>
      </c>
      <c r="G109" s="103"/>
      <c r="H109" s="83">
        <f t="shared" si="6"/>
        <v>0</v>
      </c>
      <c r="I109" s="130" t="s">
        <v>249</v>
      </c>
      <c r="J109" s="170">
        <f>Перечень!V102</f>
        <v>0</v>
      </c>
      <c r="K109" s="131"/>
      <c r="L109" s="89">
        <f t="shared" si="5"/>
        <v>0</v>
      </c>
      <c r="M109" s="173">
        <f>Перечень!W102</f>
        <v>0</v>
      </c>
      <c r="N109" s="132"/>
      <c r="O109" s="83">
        <f t="shared" si="3"/>
        <v>0</v>
      </c>
    </row>
    <row r="110" spans="1:15" ht="14.25" customHeight="1">
      <c r="A110" s="244"/>
      <c r="B110" s="233"/>
      <c r="C110" s="119" t="s">
        <v>140</v>
      </c>
      <c r="D110" s="165">
        <f>Перечень!R103</f>
        <v>0</v>
      </c>
      <c r="E110" s="19" t="s">
        <v>117</v>
      </c>
      <c r="F110" s="167">
        <f>Перечень!T103</f>
        <v>0</v>
      </c>
      <c r="G110" s="103"/>
      <c r="H110" s="83">
        <f t="shared" si="6"/>
        <v>0</v>
      </c>
      <c r="I110" s="130" t="s">
        <v>249</v>
      </c>
      <c r="J110" s="170">
        <f>Перечень!V103</f>
        <v>0</v>
      </c>
      <c r="K110" s="131"/>
      <c r="L110" s="89">
        <f t="shared" si="5"/>
        <v>0</v>
      </c>
      <c r="M110" s="173">
        <f>Перечень!W103</f>
        <v>0</v>
      </c>
      <c r="N110" s="132"/>
      <c r="O110" s="83">
        <f t="shared" si="3"/>
        <v>0</v>
      </c>
    </row>
    <row r="111" spans="1:15" ht="13.5" customHeight="1">
      <c r="A111" s="243" t="s">
        <v>146</v>
      </c>
      <c r="B111" s="232" t="s">
        <v>212</v>
      </c>
      <c r="C111" s="119" t="s">
        <v>140</v>
      </c>
      <c r="D111" s="165">
        <f>Перечень!R104</f>
        <v>10</v>
      </c>
      <c r="E111" s="19" t="s">
        <v>31</v>
      </c>
      <c r="F111" s="167">
        <f>Перечень!T104</f>
        <v>68</v>
      </c>
      <c r="G111" s="103"/>
      <c r="H111" s="83">
        <f t="shared" si="6"/>
        <v>-68</v>
      </c>
      <c r="I111" s="130" t="s">
        <v>249</v>
      </c>
      <c r="J111" s="170">
        <f>Перечень!V104</f>
        <v>0.015</v>
      </c>
      <c r="K111" s="131"/>
      <c r="L111" s="89">
        <f t="shared" si="5"/>
        <v>-0.015</v>
      </c>
      <c r="M111" s="173">
        <f>Перечень!W104</f>
        <v>0.4</v>
      </c>
      <c r="N111" s="132"/>
      <c r="O111" s="83">
        <f t="shared" si="3"/>
        <v>-0.4</v>
      </c>
    </row>
    <row r="112" spans="1:15" ht="15" customHeight="1">
      <c r="A112" s="244"/>
      <c r="B112" s="233"/>
      <c r="C112" s="119" t="s">
        <v>140</v>
      </c>
      <c r="D112" s="165">
        <f>Перечень!R105</f>
        <v>0</v>
      </c>
      <c r="E112" s="19" t="s">
        <v>117</v>
      </c>
      <c r="F112" s="167">
        <f>Перечень!T105</f>
        <v>0</v>
      </c>
      <c r="G112" s="103"/>
      <c r="H112" s="83">
        <f t="shared" si="6"/>
        <v>0</v>
      </c>
      <c r="I112" s="130" t="s">
        <v>249</v>
      </c>
      <c r="J112" s="170">
        <f>Перечень!V105</f>
        <v>0</v>
      </c>
      <c r="K112" s="131"/>
      <c r="L112" s="89">
        <f t="shared" si="5"/>
        <v>0</v>
      </c>
      <c r="M112" s="173">
        <f>Перечень!W105</f>
        <v>0</v>
      </c>
      <c r="N112" s="132"/>
      <c r="O112" s="83">
        <f t="shared" si="3"/>
        <v>0</v>
      </c>
    </row>
    <row r="113" spans="1:15" ht="13.5" customHeight="1">
      <c r="A113" s="243" t="s">
        <v>147</v>
      </c>
      <c r="B113" s="232" t="s">
        <v>183</v>
      </c>
      <c r="C113" s="119" t="s">
        <v>140</v>
      </c>
      <c r="D113" s="165">
        <f>Перечень!R106</f>
        <v>0</v>
      </c>
      <c r="E113" s="19" t="s">
        <v>31</v>
      </c>
      <c r="F113" s="167">
        <f>Перечень!T106</f>
        <v>0</v>
      </c>
      <c r="G113" s="103"/>
      <c r="H113" s="83">
        <f t="shared" si="6"/>
        <v>0</v>
      </c>
      <c r="I113" s="130" t="s">
        <v>249</v>
      </c>
      <c r="J113" s="170">
        <f>Перечень!V106</f>
        <v>0</v>
      </c>
      <c r="K113" s="131"/>
      <c r="L113" s="89">
        <f t="shared" si="5"/>
        <v>0</v>
      </c>
      <c r="M113" s="173">
        <f>Перечень!W106</f>
        <v>0</v>
      </c>
      <c r="N113" s="132"/>
      <c r="O113" s="83">
        <f t="shared" si="3"/>
        <v>0</v>
      </c>
    </row>
    <row r="114" spans="1:15" ht="15" customHeight="1">
      <c r="A114" s="244"/>
      <c r="B114" s="233"/>
      <c r="C114" s="119" t="s">
        <v>140</v>
      </c>
      <c r="D114" s="165">
        <f>Перечень!R107</f>
        <v>0</v>
      </c>
      <c r="E114" s="19" t="s">
        <v>117</v>
      </c>
      <c r="F114" s="167">
        <f>Перечень!T107</f>
        <v>0</v>
      </c>
      <c r="G114" s="103"/>
      <c r="H114" s="83">
        <f t="shared" si="6"/>
        <v>0</v>
      </c>
      <c r="I114" s="130" t="s">
        <v>249</v>
      </c>
      <c r="J114" s="170">
        <f>Перечень!V107</f>
        <v>0</v>
      </c>
      <c r="K114" s="131"/>
      <c r="L114" s="89">
        <f t="shared" si="5"/>
        <v>0</v>
      </c>
      <c r="M114" s="173">
        <f>Перечень!W107</f>
        <v>0</v>
      </c>
      <c r="N114" s="132"/>
      <c r="O114" s="83">
        <f t="shared" si="3"/>
        <v>0</v>
      </c>
    </row>
    <row r="115" spans="1:15" ht="13.5" customHeight="1">
      <c r="A115" s="243" t="s">
        <v>213</v>
      </c>
      <c r="B115" s="232" t="s">
        <v>183</v>
      </c>
      <c r="C115" s="119" t="s">
        <v>140</v>
      </c>
      <c r="D115" s="165">
        <f>Перечень!R108</f>
        <v>0</v>
      </c>
      <c r="E115" s="19" t="s">
        <v>31</v>
      </c>
      <c r="F115" s="167">
        <f>Перечень!T108</f>
        <v>0</v>
      </c>
      <c r="G115" s="103"/>
      <c r="H115" s="83">
        <f t="shared" si="6"/>
        <v>0</v>
      </c>
      <c r="I115" s="130" t="s">
        <v>249</v>
      </c>
      <c r="J115" s="170">
        <f>Перечень!V108</f>
        <v>0</v>
      </c>
      <c r="K115" s="131"/>
      <c r="L115" s="89">
        <f t="shared" si="5"/>
        <v>0</v>
      </c>
      <c r="M115" s="173">
        <f>Перечень!W108</f>
        <v>0</v>
      </c>
      <c r="N115" s="132"/>
      <c r="O115" s="83">
        <f t="shared" si="3"/>
        <v>0</v>
      </c>
    </row>
    <row r="116" spans="1:15" ht="13.5" customHeight="1">
      <c r="A116" s="244"/>
      <c r="B116" s="233"/>
      <c r="C116" s="119" t="s">
        <v>140</v>
      </c>
      <c r="D116" s="165">
        <f>Перечень!R109</f>
        <v>0</v>
      </c>
      <c r="E116" s="19" t="s">
        <v>117</v>
      </c>
      <c r="F116" s="167">
        <f>Перечень!T109</f>
        <v>0</v>
      </c>
      <c r="G116" s="103"/>
      <c r="H116" s="83">
        <f t="shared" si="6"/>
        <v>0</v>
      </c>
      <c r="I116" s="130" t="s">
        <v>249</v>
      </c>
      <c r="J116" s="170">
        <f>Перечень!V109</f>
        <v>0</v>
      </c>
      <c r="K116" s="131"/>
      <c r="L116" s="89">
        <f t="shared" si="5"/>
        <v>0</v>
      </c>
      <c r="M116" s="173">
        <f>Перечень!W109</f>
        <v>0</v>
      </c>
      <c r="N116" s="132"/>
      <c r="O116" s="83">
        <f t="shared" si="3"/>
        <v>0</v>
      </c>
    </row>
    <row r="117" spans="1:15" ht="12" customHeight="1">
      <c r="A117" s="251" t="s">
        <v>297</v>
      </c>
      <c r="B117" s="252"/>
      <c r="C117" s="124"/>
      <c r="D117" s="76"/>
      <c r="E117" s="77" t="s">
        <v>31</v>
      </c>
      <c r="F117" s="78">
        <f>F103+F105+F107+F109+F111+F113+F115</f>
        <v>138</v>
      </c>
      <c r="G117" s="78">
        <f>G103+G105+G107+G109+G111+G113+G115</f>
        <v>0</v>
      </c>
      <c r="H117" s="78">
        <f t="shared" si="6"/>
        <v>-138</v>
      </c>
      <c r="I117" s="79" t="s">
        <v>29</v>
      </c>
      <c r="J117" s="88">
        <f>J103+J105+J107+J109+J111+J113+J115</f>
        <v>0.13</v>
      </c>
      <c r="K117" s="88">
        <f>K103+K105+K107+K109+K111+K113+K115</f>
        <v>0</v>
      </c>
      <c r="L117" s="88">
        <f t="shared" si="5"/>
        <v>-0.13</v>
      </c>
      <c r="M117" s="78">
        <f>M103+M105+M107+M109+M111+M113+M115</f>
        <v>2.5999999999999996</v>
      </c>
      <c r="N117" s="78">
        <f>N103+N105+N107+N109+N111+N113+N115</f>
        <v>0</v>
      </c>
      <c r="O117" s="78">
        <f t="shared" si="3"/>
        <v>-2.5999999999999996</v>
      </c>
    </row>
    <row r="118" spans="1:15" ht="13.5" customHeight="1">
      <c r="A118" s="253"/>
      <c r="B118" s="254"/>
      <c r="C118" s="124"/>
      <c r="D118" s="76"/>
      <c r="E118" s="77" t="s">
        <v>117</v>
      </c>
      <c r="F118" s="78">
        <f>F104+F106+F108+F110+F112+F114+F116</f>
        <v>10</v>
      </c>
      <c r="G118" s="78">
        <f>G104+G106+G108+G110+G112+G114+G116</f>
        <v>0</v>
      </c>
      <c r="H118" s="78">
        <f t="shared" si="6"/>
        <v>-10</v>
      </c>
      <c r="I118" s="80"/>
      <c r="J118" s="88">
        <f>J104+J106+J108+J110+J112+J114+J116</f>
        <v>0.025</v>
      </c>
      <c r="K118" s="88">
        <f>K104+K106+K108+K110+K112+K114+K116</f>
        <v>0</v>
      </c>
      <c r="L118" s="88">
        <f t="shared" si="5"/>
        <v>-0.025</v>
      </c>
      <c r="M118" s="78">
        <f>M104+M106+M108+M110+M112+M114+M116</f>
        <v>0.6</v>
      </c>
      <c r="N118" s="78">
        <f>N104+N106+N108+N110+N112+N114+N116</f>
        <v>0</v>
      </c>
      <c r="O118" s="78">
        <f t="shared" si="3"/>
        <v>-0.6</v>
      </c>
    </row>
    <row r="119" spans="1:15" ht="12.75">
      <c r="A119" s="255"/>
      <c r="B119" s="256"/>
      <c r="C119" s="124"/>
      <c r="D119" s="81"/>
      <c r="E119" s="82" t="s">
        <v>129</v>
      </c>
      <c r="F119" s="83">
        <f>F117+F118</f>
        <v>148</v>
      </c>
      <c r="G119" s="83">
        <f>G117+G118</f>
        <v>0</v>
      </c>
      <c r="H119" s="83">
        <f t="shared" si="6"/>
        <v>-148</v>
      </c>
      <c r="I119" s="80"/>
      <c r="J119" s="89">
        <f>J117+J118</f>
        <v>0.155</v>
      </c>
      <c r="K119" s="89">
        <f>K117+K118</f>
        <v>0</v>
      </c>
      <c r="L119" s="89">
        <f t="shared" si="5"/>
        <v>-0.155</v>
      </c>
      <c r="M119" s="83">
        <f>M117+M118</f>
        <v>3.1999999999999997</v>
      </c>
      <c r="N119" s="83">
        <f>N117+N118</f>
        <v>0</v>
      </c>
      <c r="O119" s="83">
        <f t="shared" si="3"/>
        <v>-3.1999999999999997</v>
      </c>
    </row>
    <row r="120" spans="1:15" ht="12.75">
      <c r="A120" s="257" t="s">
        <v>143</v>
      </c>
      <c r="B120" s="259" t="s">
        <v>177</v>
      </c>
      <c r="C120" s="120"/>
      <c r="D120" s="121"/>
      <c r="E120" s="37"/>
      <c r="F120" s="105"/>
      <c r="G120" s="105"/>
      <c r="H120" s="136"/>
      <c r="I120" s="137"/>
      <c r="J120" s="138"/>
      <c r="K120" s="138"/>
      <c r="L120" s="138"/>
      <c r="M120" s="139"/>
      <c r="N120" s="139"/>
      <c r="O120" s="139"/>
    </row>
    <row r="121" spans="1:15" ht="12.75">
      <c r="A121" s="258"/>
      <c r="B121" s="260"/>
      <c r="C121" s="122"/>
      <c r="D121" s="123"/>
      <c r="E121" s="38"/>
      <c r="F121" s="106"/>
      <c r="G121" s="106"/>
      <c r="H121" s="140"/>
      <c r="I121" s="141"/>
      <c r="J121" s="142"/>
      <c r="K121" s="142"/>
      <c r="L121" s="142"/>
      <c r="M121" s="143"/>
      <c r="N121" s="143"/>
      <c r="O121" s="143"/>
    </row>
    <row r="122" spans="1:15" ht="13.5" customHeight="1">
      <c r="A122" s="243" t="s">
        <v>150</v>
      </c>
      <c r="B122" s="232" t="s">
        <v>178</v>
      </c>
      <c r="C122" s="119" t="s">
        <v>140</v>
      </c>
      <c r="D122" s="165">
        <f>Перечень!R115</f>
        <v>0</v>
      </c>
      <c r="E122" s="19" t="s">
        <v>31</v>
      </c>
      <c r="F122" s="167">
        <f>Перечень!T115</f>
        <v>0</v>
      </c>
      <c r="G122" s="103"/>
      <c r="H122" s="83">
        <f aca="true" t="shared" si="7" ref="H122:H136">G122-F122</f>
        <v>0</v>
      </c>
      <c r="I122" s="130" t="s">
        <v>249</v>
      </c>
      <c r="J122" s="170">
        <f>Перечень!V115</f>
        <v>0</v>
      </c>
      <c r="K122" s="131"/>
      <c r="L122" s="89">
        <f t="shared" si="5"/>
        <v>0</v>
      </c>
      <c r="M122" s="173">
        <f>Перечень!W115</f>
        <v>0</v>
      </c>
      <c r="N122" s="132"/>
      <c r="O122" s="83">
        <f t="shared" si="3"/>
        <v>0</v>
      </c>
    </row>
    <row r="123" spans="1:15" ht="15" customHeight="1">
      <c r="A123" s="244"/>
      <c r="B123" s="233"/>
      <c r="C123" s="119" t="s">
        <v>140</v>
      </c>
      <c r="D123" s="165">
        <f>Перечень!R116</f>
        <v>0</v>
      </c>
      <c r="E123" s="19" t="s">
        <v>117</v>
      </c>
      <c r="F123" s="167">
        <f>Перечень!T116</f>
        <v>0</v>
      </c>
      <c r="G123" s="103"/>
      <c r="H123" s="83">
        <f t="shared" si="7"/>
        <v>0</v>
      </c>
      <c r="I123" s="130" t="s">
        <v>249</v>
      </c>
      <c r="J123" s="170">
        <f>Перечень!V116</f>
        <v>0</v>
      </c>
      <c r="K123" s="131"/>
      <c r="L123" s="89">
        <f t="shared" si="5"/>
        <v>0</v>
      </c>
      <c r="M123" s="173">
        <f>Перечень!W116</f>
        <v>0</v>
      </c>
      <c r="N123" s="132"/>
      <c r="O123" s="83">
        <f t="shared" si="3"/>
        <v>0</v>
      </c>
    </row>
    <row r="124" spans="1:15" ht="14.25" customHeight="1">
      <c r="A124" s="243" t="s">
        <v>151</v>
      </c>
      <c r="B124" s="232" t="s">
        <v>172</v>
      </c>
      <c r="C124" s="119" t="s">
        <v>140</v>
      </c>
      <c r="D124" s="165">
        <f>Перечень!R117</f>
        <v>5</v>
      </c>
      <c r="E124" s="19" t="s">
        <v>31</v>
      </c>
      <c r="F124" s="167">
        <f>Перечень!T117</f>
        <v>20</v>
      </c>
      <c r="G124" s="103"/>
      <c r="H124" s="83">
        <f t="shared" si="7"/>
        <v>-20</v>
      </c>
      <c r="I124" s="130" t="s">
        <v>249</v>
      </c>
      <c r="J124" s="170">
        <f>Перечень!V117</f>
        <v>0.025</v>
      </c>
      <c r="K124" s="131"/>
      <c r="L124" s="89">
        <f t="shared" si="5"/>
        <v>-0.025</v>
      </c>
      <c r="M124" s="173">
        <f>Перечень!W117</f>
        <v>0.7</v>
      </c>
      <c r="N124" s="132"/>
      <c r="O124" s="83">
        <f t="shared" si="3"/>
        <v>-0.7</v>
      </c>
    </row>
    <row r="125" spans="1:15" ht="13.5" customHeight="1">
      <c r="A125" s="244"/>
      <c r="B125" s="233"/>
      <c r="C125" s="119" t="s">
        <v>140</v>
      </c>
      <c r="D125" s="165">
        <f>Перечень!R118</f>
        <v>5</v>
      </c>
      <c r="E125" s="19" t="s">
        <v>117</v>
      </c>
      <c r="F125" s="167">
        <f>Перечень!T118</f>
        <v>0</v>
      </c>
      <c r="G125" s="103"/>
      <c r="H125" s="83">
        <f t="shared" si="7"/>
        <v>0</v>
      </c>
      <c r="I125" s="130" t="s">
        <v>249</v>
      </c>
      <c r="J125" s="170">
        <f>Перечень!V118</f>
        <v>0</v>
      </c>
      <c r="K125" s="131"/>
      <c r="L125" s="89">
        <f t="shared" si="5"/>
        <v>0</v>
      </c>
      <c r="M125" s="173">
        <f>Перечень!W118</f>
        <v>0</v>
      </c>
      <c r="N125" s="132"/>
      <c r="O125" s="83">
        <f t="shared" si="3"/>
        <v>0</v>
      </c>
    </row>
    <row r="126" spans="1:15" ht="12.75" customHeight="1">
      <c r="A126" s="243" t="s">
        <v>152</v>
      </c>
      <c r="B126" s="232" t="s">
        <v>141</v>
      </c>
      <c r="C126" s="119" t="s">
        <v>140</v>
      </c>
      <c r="D126" s="165">
        <f>Перечень!R119</f>
        <v>5</v>
      </c>
      <c r="E126" s="19" t="s">
        <v>31</v>
      </c>
      <c r="F126" s="167">
        <f>Перечень!T119</f>
        <v>25</v>
      </c>
      <c r="G126" s="103"/>
      <c r="H126" s="83">
        <f t="shared" si="7"/>
        <v>-25</v>
      </c>
      <c r="I126" s="130" t="s">
        <v>249</v>
      </c>
      <c r="J126" s="170">
        <f>Перечень!V119</f>
        <v>0.01</v>
      </c>
      <c r="K126" s="131"/>
      <c r="L126" s="89">
        <f t="shared" si="5"/>
        <v>-0.01</v>
      </c>
      <c r="M126" s="173">
        <f>Перечень!W119</f>
        <v>0.3</v>
      </c>
      <c r="N126" s="132"/>
      <c r="O126" s="83">
        <f t="shared" si="3"/>
        <v>-0.3</v>
      </c>
    </row>
    <row r="127" spans="1:15" ht="14.25" customHeight="1">
      <c r="A127" s="244"/>
      <c r="B127" s="233"/>
      <c r="C127" s="119" t="s">
        <v>140</v>
      </c>
      <c r="D127" s="165">
        <f>Перечень!R120</f>
        <v>0</v>
      </c>
      <c r="E127" s="19" t="s">
        <v>117</v>
      </c>
      <c r="F127" s="167">
        <f>Перечень!T120</f>
        <v>0</v>
      </c>
      <c r="G127" s="103"/>
      <c r="H127" s="83">
        <f t="shared" si="7"/>
        <v>0</v>
      </c>
      <c r="I127" s="130" t="s">
        <v>249</v>
      </c>
      <c r="J127" s="170">
        <f>Перечень!V120</f>
        <v>0</v>
      </c>
      <c r="K127" s="131"/>
      <c r="L127" s="89">
        <f t="shared" si="5"/>
        <v>0</v>
      </c>
      <c r="M127" s="173">
        <f>Перечень!W120</f>
        <v>0</v>
      </c>
      <c r="N127" s="132"/>
      <c r="O127" s="83">
        <f t="shared" si="3"/>
        <v>0</v>
      </c>
    </row>
    <row r="128" spans="1:15" ht="13.5" customHeight="1">
      <c r="A128" s="243" t="s">
        <v>153</v>
      </c>
      <c r="B128" s="232" t="s">
        <v>214</v>
      </c>
      <c r="C128" s="119" t="s">
        <v>140</v>
      </c>
      <c r="D128" s="165">
        <f>Перечень!R121</f>
        <v>2</v>
      </c>
      <c r="E128" s="19" t="s">
        <v>31</v>
      </c>
      <c r="F128" s="167">
        <f>Перечень!T121</f>
        <v>50</v>
      </c>
      <c r="G128" s="103"/>
      <c r="H128" s="83">
        <f t="shared" si="7"/>
        <v>-50</v>
      </c>
      <c r="I128" s="130" t="s">
        <v>249</v>
      </c>
      <c r="J128" s="170">
        <f>Перечень!V121</f>
        <v>0.015</v>
      </c>
      <c r="K128" s="131"/>
      <c r="L128" s="89">
        <f t="shared" si="5"/>
        <v>-0.015</v>
      </c>
      <c r="M128" s="173">
        <f>Перечень!W121</f>
        <v>0.4</v>
      </c>
      <c r="N128" s="132"/>
      <c r="O128" s="83">
        <f t="shared" si="3"/>
        <v>-0.4</v>
      </c>
    </row>
    <row r="129" spans="1:15" ht="14.25" customHeight="1">
      <c r="A129" s="244"/>
      <c r="B129" s="233"/>
      <c r="C129" s="119" t="s">
        <v>140</v>
      </c>
      <c r="D129" s="165">
        <f>Перечень!R122</f>
        <v>2</v>
      </c>
      <c r="E129" s="19" t="s">
        <v>117</v>
      </c>
      <c r="F129" s="167">
        <f>Перечень!T122</f>
        <v>0</v>
      </c>
      <c r="G129" s="103"/>
      <c r="H129" s="83">
        <f t="shared" si="7"/>
        <v>0</v>
      </c>
      <c r="I129" s="130" t="s">
        <v>249</v>
      </c>
      <c r="J129" s="170">
        <f>Перечень!V122</f>
        <v>0</v>
      </c>
      <c r="K129" s="131"/>
      <c r="L129" s="89">
        <f t="shared" si="5"/>
        <v>0</v>
      </c>
      <c r="M129" s="173">
        <f>Перечень!W122</f>
        <v>0</v>
      </c>
      <c r="N129" s="132"/>
      <c r="O129" s="83">
        <f t="shared" si="3"/>
        <v>0</v>
      </c>
    </row>
    <row r="130" spans="1:15" ht="13.5" customHeight="1">
      <c r="A130" s="243" t="s">
        <v>154</v>
      </c>
      <c r="B130" s="232" t="s">
        <v>183</v>
      </c>
      <c r="C130" s="119" t="s">
        <v>140</v>
      </c>
      <c r="D130" s="165">
        <f>Перечень!R123</f>
        <v>0</v>
      </c>
      <c r="E130" s="19" t="s">
        <v>31</v>
      </c>
      <c r="F130" s="167">
        <f>Перечень!T123</f>
        <v>0</v>
      </c>
      <c r="G130" s="103"/>
      <c r="H130" s="83">
        <f t="shared" si="7"/>
        <v>0</v>
      </c>
      <c r="I130" s="130" t="s">
        <v>249</v>
      </c>
      <c r="J130" s="170">
        <f>Перечень!V123</f>
        <v>0</v>
      </c>
      <c r="K130" s="131"/>
      <c r="L130" s="89">
        <f t="shared" si="5"/>
        <v>0</v>
      </c>
      <c r="M130" s="173">
        <f>Перечень!W123</f>
        <v>0</v>
      </c>
      <c r="N130" s="132"/>
      <c r="O130" s="83">
        <f t="shared" si="3"/>
        <v>0</v>
      </c>
    </row>
    <row r="131" spans="1:15" ht="15" customHeight="1">
      <c r="A131" s="244"/>
      <c r="B131" s="233"/>
      <c r="C131" s="119" t="s">
        <v>140</v>
      </c>
      <c r="D131" s="165">
        <f>Перечень!R124</f>
        <v>0</v>
      </c>
      <c r="E131" s="19" t="s">
        <v>117</v>
      </c>
      <c r="F131" s="167">
        <f>Перечень!T124</f>
        <v>0</v>
      </c>
      <c r="G131" s="103"/>
      <c r="H131" s="83">
        <f t="shared" si="7"/>
        <v>0</v>
      </c>
      <c r="I131" s="130" t="s">
        <v>249</v>
      </c>
      <c r="J131" s="170">
        <f>Перечень!V124</f>
        <v>0</v>
      </c>
      <c r="K131" s="131"/>
      <c r="L131" s="89">
        <f t="shared" si="5"/>
        <v>0</v>
      </c>
      <c r="M131" s="173">
        <f>Перечень!W124</f>
        <v>0</v>
      </c>
      <c r="N131" s="132"/>
      <c r="O131" s="83">
        <f t="shared" si="3"/>
        <v>0</v>
      </c>
    </row>
    <row r="132" spans="1:15" ht="11.25" customHeight="1">
      <c r="A132" s="243" t="s">
        <v>219</v>
      </c>
      <c r="B132" s="232" t="s">
        <v>183</v>
      </c>
      <c r="C132" s="119" t="s">
        <v>140</v>
      </c>
      <c r="D132" s="165">
        <f>Перечень!R125</f>
        <v>0</v>
      </c>
      <c r="E132" s="19" t="s">
        <v>31</v>
      </c>
      <c r="F132" s="167">
        <f>Перечень!T125</f>
        <v>0</v>
      </c>
      <c r="G132" s="103"/>
      <c r="H132" s="83">
        <f t="shared" si="7"/>
        <v>0</v>
      </c>
      <c r="I132" s="130" t="s">
        <v>249</v>
      </c>
      <c r="J132" s="170">
        <f>Перечень!V125</f>
        <v>0</v>
      </c>
      <c r="K132" s="131"/>
      <c r="L132" s="89">
        <f t="shared" si="5"/>
        <v>0</v>
      </c>
      <c r="M132" s="173">
        <f>Перечень!W125</f>
        <v>0</v>
      </c>
      <c r="N132" s="132"/>
      <c r="O132" s="83">
        <f t="shared" si="3"/>
        <v>0</v>
      </c>
    </row>
    <row r="133" spans="1:15" ht="14.25" customHeight="1">
      <c r="A133" s="244"/>
      <c r="B133" s="233"/>
      <c r="C133" s="119" t="s">
        <v>140</v>
      </c>
      <c r="D133" s="165">
        <f>Перечень!R126</f>
        <v>0</v>
      </c>
      <c r="E133" s="19" t="s">
        <v>117</v>
      </c>
      <c r="F133" s="167">
        <f>Перечень!T126</f>
        <v>0</v>
      </c>
      <c r="G133" s="103"/>
      <c r="H133" s="83">
        <f t="shared" si="7"/>
        <v>0</v>
      </c>
      <c r="I133" s="130" t="s">
        <v>249</v>
      </c>
      <c r="J133" s="170">
        <f>Перечень!V126</f>
        <v>0</v>
      </c>
      <c r="K133" s="131"/>
      <c r="L133" s="89">
        <f t="shared" si="5"/>
        <v>0</v>
      </c>
      <c r="M133" s="173">
        <f>Перечень!W126</f>
        <v>0</v>
      </c>
      <c r="N133" s="132"/>
      <c r="O133" s="83">
        <f t="shared" si="3"/>
        <v>0</v>
      </c>
    </row>
    <row r="134" spans="1:15" ht="13.5" customHeight="1">
      <c r="A134" s="251" t="s">
        <v>148</v>
      </c>
      <c r="B134" s="252"/>
      <c r="C134" s="124"/>
      <c r="D134" s="76"/>
      <c r="E134" s="77" t="s">
        <v>31</v>
      </c>
      <c r="F134" s="78">
        <f>F122+F124+F126+F128+F130+F132</f>
        <v>95</v>
      </c>
      <c r="G134" s="78">
        <f>G122+G124+G126+G128+G130+G132</f>
        <v>0</v>
      </c>
      <c r="H134" s="78">
        <f t="shared" si="7"/>
        <v>-95</v>
      </c>
      <c r="I134" s="79" t="s">
        <v>29</v>
      </c>
      <c r="J134" s="88">
        <f>J122+J124+J126+J128+J130+J132</f>
        <v>0.05</v>
      </c>
      <c r="K134" s="88">
        <f>K122+K124+K126+K128+K130+K132</f>
        <v>0</v>
      </c>
      <c r="L134" s="88">
        <f t="shared" si="5"/>
        <v>-0.05</v>
      </c>
      <c r="M134" s="78">
        <f>M122+M124+M126+M128+M130+M132</f>
        <v>1.4</v>
      </c>
      <c r="N134" s="78">
        <f>N122+N124+N126+N128+N130+N132</f>
        <v>0</v>
      </c>
      <c r="O134" s="78">
        <f t="shared" si="3"/>
        <v>-1.4</v>
      </c>
    </row>
    <row r="135" spans="1:15" ht="13.5" customHeight="1">
      <c r="A135" s="253"/>
      <c r="B135" s="254"/>
      <c r="C135" s="124"/>
      <c r="D135" s="76"/>
      <c r="E135" s="77" t="s">
        <v>117</v>
      </c>
      <c r="F135" s="78">
        <f>F123+F125+F127+F129+F131+F133</f>
        <v>0</v>
      </c>
      <c r="G135" s="78">
        <f>G123+G125+G127+G129+G131+G133</f>
        <v>0</v>
      </c>
      <c r="H135" s="78">
        <f t="shared" si="7"/>
        <v>0</v>
      </c>
      <c r="I135" s="80"/>
      <c r="J135" s="88">
        <f>J123+J125+J127+J129+J131+J133</f>
        <v>0</v>
      </c>
      <c r="K135" s="88">
        <f>K123+K125+K127+K129+K131+K133</f>
        <v>0</v>
      </c>
      <c r="L135" s="88">
        <f t="shared" si="5"/>
        <v>0</v>
      </c>
      <c r="M135" s="78">
        <f>M123+M125+M127+M129+M131+M133</f>
        <v>0</v>
      </c>
      <c r="N135" s="78">
        <f>N123+N125+N127+N129+N131+N133</f>
        <v>0</v>
      </c>
      <c r="O135" s="78">
        <f t="shared" si="3"/>
        <v>0</v>
      </c>
    </row>
    <row r="136" spans="1:15" ht="12.75">
      <c r="A136" s="255"/>
      <c r="B136" s="256"/>
      <c r="C136" s="124"/>
      <c r="D136" s="81"/>
      <c r="E136" s="82" t="s">
        <v>129</v>
      </c>
      <c r="F136" s="83">
        <f>F134+F135</f>
        <v>95</v>
      </c>
      <c r="G136" s="83">
        <f>G134+G135</f>
        <v>0</v>
      </c>
      <c r="H136" s="83">
        <f t="shared" si="7"/>
        <v>-95</v>
      </c>
      <c r="I136" s="80"/>
      <c r="J136" s="89">
        <f>J134+J135</f>
        <v>0.05</v>
      </c>
      <c r="K136" s="89">
        <f>K134+K135</f>
        <v>0</v>
      </c>
      <c r="L136" s="89">
        <f t="shared" si="5"/>
        <v>-0.05</v>
      </c>
      <c r="M136" s="83">
        <f>M134+M135</f>
        <v>1.4</v>
      </c>
      <c r="N136" s="83">
        <f>N134+N135</f>
        <v>0</v>
      </c>
      <c r="O136" s="83">
        <f t="shared" si="3"/>
        <v>-1.4</v>
      </c>
    </row>
    <row r="137" spans="1:15" ht="12.75">
      <c r="A137" s="257" t="s">
        <v>155</v>
      </c>
      <c r="B137" s="259" t="s">
        <v>126</v>
      </c>
      <c r="C137" s="120"/>
      <c r="D137" s="121"/>
      <c r="E137" s="37"/>
      <c r="F137" s="105"/>
      <c r="G137" s="105"/>
      <c r="H137" s="136"/>
      <c r="I137" s="137"/>
      <c r="J137" s="138"/>
      <c r="K137" s="138"/>
      <c r="L137" s="138"/>
      <c r="M137" s="139"/>
      <c r="N137" s="139"/>
      <c r="O137" s="139"/>
    </row>
    <row r="138" spans="1:15" ht="12.75">
      <c r="A138" s="258"/>
      <c r="B138" s="260"/>
      <c r="C138" s="122"/>
      <c r="D138" s="123"/>
      <c r="E138" s="38"/>
      <c r="F138" s="106"/>
      <c r="G138" s="106"/>
      <c r="H138" s="140"/>
      <c r="I138" s="141"/>
      <c r="J138" s="142"/>
      <c r="K138" s="142"/>
      <c r="L138" s="142"/>
      <c r="M138" s="143"/>
      <c r="N138" s="143"/>
      <c r="O138" s="143"/>
    </row>
    <row r="139" spans="1:15" ht="22.5">
      <c r="A139" s="243" t="s">
        <v>156</v>
      </c>
      <c r="B139" s="232" t="s">
        <v>179</v>
      </c>
      <c r="C139" s="119" t="s">
        <v>140</v>
      </c>
      <c r="D139" s="165">
        <f>Перечень!R132</f>
        <v>0</v>
      </c>
      <c r="E139" s="19" t="s">
        <v>31</v>
      </c>
      <c r="F139" s="167">
        <f>Перечень!T132</f>
        <v>0</v>
      </c>
      <c r="G139" s="103"/>
      <c r="H139" s="83">
        <f aca="true" t="shared" si="8" ref="H139:H163">G139-F139</f>
        <v>0</v>
      </c>
      <c r="I139" s="119" t="s">
        <v>19</v>
      </c>
      <c r="J139" s="168">
        <f>Перечень!V132</f>
        <v>0</v>
      </c>
      <c r="K139" s="133"/>
      <c r="L139" s="91">
        <f t="shared" si="5"/>
        <v>0</v>
      </c>
      <c r="M139" s="173">
        <f>Перечень!W132</f>
        <v>0</v>
      </c>
      <c r="N139" s="132"/>
      <c r="O139" s="83">
        <f t="shared" si="3"/>
        <v>0</v>
      </c>
    </row>
    <row r="140" spans="1:15" ht="24.75" customHeight="1">
      <c r="A140" s="244"/>
      <c r="B140" s="233"/>
      <c r="C140" s="119" t="s">
        <v>140</v>
      </c>
      <c r="D140" s="165">
        <f>Перечень!R133</f>
        <v>0</v>
      </c>
      <c r="E140" s="19" t="s">
        <v>117</v>
      </c>
      <c r="F140" s="167">
        <f>Перечень!T133</f>
        <v>0</v>
      </c>
      <c r="G140" s="103"/>
      <c r="H140" s="83">
        <f t="shared" si="8"/>
        <v>0</v>
      </c>
      <c r="I140" s="119" t="s">
        <v>19</v>
      </c>
      <c r="J140" s="168">
        <f>Перечень!V133</f>
        <v>0</v>
      </c>
      <c r="K140" s="133"/>
      <c r="L140" s="91">
        <f t="shared" si="5"/>
        <v>0</v>
      </c>
      <c r="M140" s="173">
        <f>Перечень!W133</f>
        <v>0</v>
      </c>
      <c r="N140" s="132"/>
      <c r="O140" s="83">
        <f t="shared" si="3"/>
        <v>0</v>
      </c>
    </row>
    <row r="141" spans="1:15" ht="12" customHeight="1">
      <c r="A141" s="243" t="s">
        <v>157</v>
      </c>
      <c r="B141" s="232" t="s">
        <v>180</v>
      </c>
      <c r="C141" s="119" t="s">
        <v>140</v>
      </c>
      <c r="D141" s="165">
        <f>Перечень!R134</f>
        <v>5</v>
      </c>
      <c r="E141" s="19" t="s">
        <v>31</v>
      </c>
      <c r="F141" s="167">
        <f>Перечень!T134</f>
        <v>10</v>
      </c>
      <c r="G141" s="103"/>
      <c r="H141" s="83">
        <f t="shared" si="8"/>
        <v>-10</v>
      </c>
      <c r="I141" s="119" t="s">
        <v>19</v>
      </c>
      <c r="J141" s="168">
        <f>Перечень!V134</f>
        <v>0.5</v>
      </c>
      <c r="K141" s="133"/>
      <c r="L141" s="91">
        <f t="shared" si="5"/>
        <v>-0.5</v>
      </c>
      <c r="M141" s="173">
        <f>Перечень!W134</f>
        <v>0.8</v>
      </c>
      <c r="N141" s="132"/>
      <c r="O141" s="83">
        <f t="shared" si="3"/>
        <v>-0.8</v>
      </c>
    </row>
    <row r="142" spans="1:15" ht="14.25" customHeight="1">
      <c r="A142" s="244"/>
      <c r="B142" s="233"/>
      <c r="C142" s="119" t="s">
        <v>140</v>
      </c>
      <c r="D142" s="165">
        <f>Перечень!R135</f>
        <v>0</v>
      </c>
      <c r="E142" s="19" t="s">
        <v>117</v>
      </c>
      <c r="F142" s="167">
        <f>Перечень!T135</f>
        <v>0</v>
      </c>
      <c r="G142" s="103"/>
      <c r="H142" s="83">
        <f t="shared" si="8"/>
        <v>0</v>
      </c>
      <c r="I142" s="119" t="s">
        <v>19</v>
      </c>
      <c r="J142" s="168">
        <f>Перечень!V135</f>
        <v>0.5</v>
      </c>
      <c r="K142" s="133"/>
      <c r="L142" s="91">
        <f t="shared" si="5"/>
        <v>-0.5</v>
      </c>
      <c r="M142" s="173">
        <f>Перечень!W135</f>
        <v>0.8</v>
      </c>
      <c r="N142" s="132"/>
      <c r="O142" s="83">
        <f t="shared" si="3"/>
        <v>-0.8</v>
      </c>
    </row>
    <row r="143" spans="1:15" ht="12" customHeight="1">
      <c r="A143" s="243" t="s">
        <v>158</v>
      </c>
      <c r="B143" s="232" t="s">
        <v>181</v>
      </c>
      <c r="C143" s="119" t="s">
        <v>140</v>
      </c>
      <c r="D143" s="165">
        <f>Перечень!R136</f>
        <v>0</v>
      </c>
      <c r="E143" s="19" t="s">
        <v>31</v>
      </c>
      <c r="F143" s="167">
        <f>Перечень!T136</f>
        <v>0</v>
      </c>
      <c r="G143" s="103"/>
      <c r="H143" s="83">
        <f t="shared" si="8"/>
        <v>0</v>
      </c>
      <c r="I143" s="119" t="s">
        <v>19</v>
      </c>
      <c r="J143" s="168">
        <f>Перечень!V136</f>
        <v>1</v>
      </c>
      <c r="K143" s="133"/>
      <c r="L143" s="91">
        <f t="shared" si="5"/>
        <v>-1</v>
      </c>
      <c r="M143" s="173">
        <f>Перечень!W136</f>
        <v>1.5</v>
      </c>
      <c r="N143" s="132"/>
      <c r="O143" s="83">
        <f t="shared" si="3"/>
        <v>-1.5</v>
      </c>
    </row>
    <row r="144" spans="1:15" ht="13.5" customHeight="1">
      <c r="A144" s="244"/>
      <c r="B144" s="233"/>
      <c r="C144" s="119" t="s">
        <v>140</v>
      </c>
      <c r="D144" s="165">
        <f>Перечень!R137</f>
        <v>0</v>
      </c>
      <c r="E144" s="19" t="s">
        <v>117</v>
      </c>
      <c r="F144" s="167">
        <f>Перечень!T137</f>
        <v>0</v>
      </c>
      <c r="G144" s="103"/>
      <c r="H144" s="83">
        <f t="shared" si="8"/>
        <v>0</v>
      </c>
      <c r="I144" s="119" t="s">
        <v>19</v>
      </c>
      <c r="J144" s="168">
        <f>Перечень!V137</f>
        <v>0</v>
      </c>
      <c r="K144" s="133"/>
      <c r="L144" s="91">
        <f t="shared" si="5"/>
        <v>0</v>
      </c>
      <c r="M144" s="173">
        <f>Перечень!W137</f>
        <v>0</v>
      </c>
      <c r="N144" s="132"/>
      <c r="O144" s="83">
        <f t="shared" si="3"/>
        <v>0</v>
      </c>
    </row>
    <row r="145" spans="1:15" ht="13.5" customHeight="1">
      <c r="A145" s="243" t="s">
        <v>159</v>
      </c>
      <c r="B145" s="232" t="s">
        <v>165</v>
      </c>
      <c r="C145" s="119" t="s">
        <v>140</v>
      </c>
      <c r="D145" s="165">
        <f>Перечень!R138</f>
        <v>0</v>
      </c>
      <c r="E145" s="19" t="s">
        <v>31</v>
      </c>
      <c r="F145" s="167">
        <f>Перечень!T138</f>
        <v>0</v>
      </c>
      <c r="G145" s="103"/>
      <c r="H145" s="83">
        <f t="shared" si="8"/>
        <v>0</v>
      </c>
      <c r="I145" s="119" t="s">
        <v>19</v>
      </c>
      <c r="J145" s="168">
        <f>Перечень!V138</f>
        <v>0</v>
      </c>
      <c r="K145" s="133"/>
      <c r="L145" s="91">
        <f t="shared" si="5"/>
        <v>0</v>
      </c>
      <c r="M145" s="173">
        <f>Перечень!W138</f>
        <v>0</v>
      </c>
      <c r="N145" s="132"/>
      <c r="O145" s="83">
        <f t="shared" si="3"/>
        <v>0</v>
      </c>
    </row>
    <row r="146" spans="1:15" ht="15" customHeight="1">
      <c r="A146" s="244"/>
      <c r="B146" s="233"/>
      <c r="C146" s="119" t="s">
        <v>140</v>
      </c>
      <c r="D146" s="165">
        <f>Перечень!R139</f>
        <v>0</v>
      </c>
      <c r="E146" s="19" t="s">
        <v>117</v>
      </c>
      <c r="F146" s="167">
        <f>Перечень!T139</f>
        <v>0</v>
      </c>
      <c r="G146" s="103"/>
      <c r="H146" s="83">
        <f t="shared" si="8"/>
        <v>0</v>
      </c>
      <c r="I146" s="119" t="s">
        <v>19</v>
      </c>
      <c r="J146" s="168">
        <f>Перечень!V139</f>
        <v>0</v>
      </c>
      <c r="K146" s="133"/>
      <c r="L146" s="91">
        <f t="shared" si="5"/>
        <v>0</v>
      </c>
      <c r="M146" s="173">
        <f>Перечень!W139</f>
        <v>0</v>
      </c>
      <c r="N146" s="132"/>
      <c r="O146" s="83">
        <f t="shared" si="3"/>
        <v>0</v>
      </c>
    </row>
    <row r="147" spans="1:15" ht="13.5" customHeight="1">
      <c r="A147" s="243" t="s">
        <v>160</v>
      </c>
      <c r="B147" s="232" t="s">
        <v>184</v>
      </c>
      <c r="C147" s="119" t="s">
        <v>140</v>
      </c>
      <c r="D147" s="165">
        <f>Перечень!R140</f>
        <v>1</v>
      </c>
      <c r="E147" s="19" t="s">
        <v>31</v>
      </c>
      <c r="F147" s="167">
        <f>Перечень!T140</f>
        <v>50</v>
      </c>
      <c r="G147" s="103"/>
      <c r="H147" s="83">
        <f t="shared" si="8"/>
        <v>-50</v>
      </c>
      <c r="I147" s="119" t="s">
        <v>19</v>
      </c>
      <c r="J147" s="168">
        <f>Перечень!V140</f>
        <v>2.5</v>
      </c>
      <c r="K147" s="133"/>
      <c r="L147" s="91">
        <f t="shared" si="5"/>
        <v>-2.5</v>
      </c>
      <c r="M147" s="173">
        <f>Перечень!W140</f>
        <v>3.8</v>
      </c>
      <c r="N147" s="132"/>
      <c r="O147" s="83">
        <f aca="true" t="shared" si="9" ref="O147:O210">N147-M147</f>
        <v>-3.8</v>
      </c>
    </row>
    <row r="148" spans="1:15" ht="15" customHeight="1">
      <c r="A148" s="244"/>
      <c r="B148" s="233"/>
      <c r="C148" s="119" t="s">
        <v>140</v>
      </c>
      <c r="D148" s="165">
        <f>Перечень!R141</f>
        <v>0</v>
      </c>
      <c r="E148" s="19" t="s">
        <v>117</v>
      </c>
      <c r="F148" s="167">
        <f>Перечень!T141</f>
        <v>0</v>
      </c>
      <c r="G148" s="103"/>
      <c r="H148" s="83">
        <f t="shared" si="8"/>
        <v>0</v>
      </c>
      <c r="I148" s="119" t="s">
        <v>19</v>
      </c>
      <c r="J148" s="168">
        <f>Перечень!V141</f>
        <v>0</v>
      </c>
      <c r="K148" s="133"/>
      <c r="L148" s="91">
        <f aca="true" t="shared" si="10" ref="L148:L207">K148-J148</f>
        <v>0</v>
      </c>
      <c r="M148" s="173">
        <f>Перечень!W141</f>
        <v>0</v>
      </c>
      <c r="N148" s="132"/>
      <c r="O148" s="83">
        <f t="shared" si="9"/>
        <v>0</v>
      </c>
    </row>
    <row r="149" spans="1:15" ht="13.5" customHeight="1">
      <c r="A149" s="243" t="s">
        <v>182</v>
      </c>
      <c r="B149" s="232" t="s">
        <v>268</v>
      </c>
      <c r="C149" s="119" t="s">
        <v>140</v>
      </c>
      <c r="D149" s="165">
        <f>Перечень!R142</f>
        <v>5</v>
      </c>
      <c r="E149" s="19" t="s">
        <v>31</v>
      </c>
      <c r="F149" s="167">
        <f>Перечень!T142</f>
        <v>3</v>
      </c>
      <c r="G149" s="103"/>
      <c r="H149" s="83">
        <f t="shared" si="8"/>
        <v>-3</v>
      </c>
      <c r="I149" s="119" t="s">
        <v>19</v>
      </c>
      <c r="J149" s="168">
        <f>Перечень!V142</f>
        <v>2</v>
      </c>
      <c r="K149" s="133"/>
      <c r="L149" s="91">
        <f t="shared" si="10"/>
        <v>-2</v>
      </c>
      <c r="M149" s="173">
        <f>Перечень!W142</f>
        <v>2.3</v>
      </c>
      <c r="N149" s="132"/>
      <c r="O149" s="83">
        <f t="shared" si="9"/>
        <v>-2.3</v>
      </c>
    </row>
    <row r="150" spans="1:15" ht="14.25" customHeight="1">
      <c r="A150" s="244"/>
      <c r="B150" s="233"/>
      <c r="C150" s="119" t="s">
        <v>140</v>
      </c>
      <c r="D150" s="165">
        <f>Перечень!R143</f>
        <v>0</v>
      </c>
      <c r="E150" s="19" t="s">
        <v>117</v>
      </c>
      <c r="F150" s="167">
        <f>Перечень!T143</f>
        <v>0</v>
      </c>
      <c r="G150" s="103"/>
      <c r="H150" s="83">
        <f t="shared" si="8"/>
        <v>0</v>
      </c>
      <c r="I150" s="119" t="s">
        <v>19</v>
      </c>
      <c r="J150" s="168">
        <f>Перечень!V143</f>
        <v>0</v>
      </c>
      <c r="K150" s="133"/>
      <c r="L150" s="91">
        <f t="shared" si="10"/>
        <v>0</v>
      </c>
      <c r="M150" s="173">
        <f>Перечень!W143</f>
        <v>0</v>
      </c>
      <c r="N150" s="132"/>
      <c r="O150" s="83">
        <f t="shared" si="9"/>
        <v>0</v>
      </c>
    </row>
    <row r="151" spans="1:15" ht="13.5" customHeight="1">
      <c r="A151" s="243" t="s">
        <v>185</v>
      </c>
      <c r="B151" s="232" t="s">
        <v>301</v>
      </c>
      <c r="C151" s="119" t="s">
        <v>140</v>
      </c>
      <c r="D151" s="165">
        <f>Перечень!R144</f>
        <v>4</v>
      </c>
      <c r="E151" s="19" t="s">
        <v>31</v>
      </c>
      <c r="F151" s="167">
        <f>Перечень!T144</f>
        <v>100</v>
      </c>
      <c r="G151" s="103"/>
      <c r="H151" s="83">
        <f t="shared" si="8"/>
        <v>-100</v>
      </c>
      <c r="I151" s="119" t="s">
        <v>19</v>
      </c>
      <c r="J151" s="170">
        <f>Перечень!V144</f>
        <v>1.5</v>
      </c>
      <c r="K151" s="131"/>
      <c r="L151" s="89">
        <f t="shared" si="10"/>
        <v>-1.5</v>
      </c>
      <c r="M151" s="173">
        <f>Перечень!W144</f>
        <v>2.3</v>
      </c>
      <c r="N151" s="132"/>
      <c r="O151" s="83">
        <f t="shared" si="9"/>
        <v>-2.3</v>
      </c>
    </row>
    <row r="152" spans="1:15" ht="15.75" customHeight="1">
      <c r="A152" s="244"/>
      <c r="B152" s="233"/>
      <c r="C152" s="119" t="s">
        <v>140</v>
      </c>
      <c r="D152" s="165">
        <f>Перечень!R145</f>
        <v>0</v>
      </c>
      <c r="E152" s="19" t="s">
        <v>117</v>
      </c>
      <c r="F152" s="167">
        <f>Перечень!T145</f>
        <v>0</v>
      </c>
      <c r="G152" s="103"/>
      <c r="H152" s="83">
        <f t="shared" si="8"/>
        <v>0</v>
      </c>
      <c r="I152" s="119" t="s">
        <v>19</v>
      </c>
      <c r="J152" s="170">
        <f>Перечень!V145</f>
        <v>0</v>
      </c>
      <c r="K152" s="131"/>
      <c r="L152" s="89">
        <f t="shared" si="10"/>
        <v>0</v>
      </c>
      <c r="M152" s="173">
        <f>Перечень!W145</f>
        <v>0</v>
      </c>
      <c r="N152" s="132"/>
      <c r="O152" s="83">
        <f t="shared" si="9"/>
        <v>0</v>
      </c>
    </row>
    <row r="153" spans="1:15" ht="13.5" customHeight="1">
      <c r="A153" s="243" t="s">
        <v>217</v>
      </c>
      <c r="B153" s="232" t="s">
        <v>215</v>
      </c>
      <c r="C153" s="119" t="s">
        <v>140</v>
      </c>
      <c r="D153" s="165">
        <f>Перечень!R146</f>
        <v>4</v>
      </c>
      <c r="E153" s="19" t="s">
        <v>31</v>
      </c>
      <c r="F153" s="167">
        <f>Перечень!T146</f>
        <v>160</v>
      </c>
      <c r="G153" s="103"/>
      <c r="H153" s="83">
        <f t="shared" si="8"/>
        <v>-160</v>
      </c>
      <c r="I153" s="119" t="s">
        <v>19</v>
      </c>
      <c r="J153" s="168">
        <f>Перечень!V146</f>
        <v>0.5</v>
      </c>
      <c r="K153" s="133"/>
      <c r="L153" s="91">
        <f t="shared" si="10"/>
        <v>-0.5</v>
      </c>
      <c r="M153" s="173">
        <f>Перечень!W146</f>
        <v>0.8</v>
      </c>
      <c r="N153" s="132"/>
      <c r="O153" s="83">
        <f t="shared" si="9"/>
        <v>-0.8</v>
      </c>
    </row>
    <row r="154" spans="1:15" ht="12.75" customHeight="1">
      <c r="A154" s="244"/>
      <c r="B154" s="233"/>
      <c r="C154" s="119" t="s">
        <v>140</v>
      </c>
      <c r="D154" s="165">
        <f>Перечень!R147</f>
        <v>0</v>
      </c>
      <c r="E154" s="19" t="s">
        <v>117</v>
      </c>
      <c r="F154" s="167">
        <f>Перечень!T147</f>
        <v>0</v>
      </c>
      <c r="G154" s="103"/>
      <c r="H154" s="83">
        <f t="shared" si="8"/>
        <v>0</v>
      </c>
      <c r="I154" s="119" t="s">
        <v>19</v>
      </c>
      <c r="J154" s="168">
        <f>Перечень!V147</f>
        <v>0</v>
      </c>
      <c r="K154" s="133"/>
      <c r="L154" s="91">
        <f t="shared" si="10"/>
        <v>0</v>
      </c>
      <c r="M154" s="173">
        <f>Перечень!W147</f>
        <v>0</v>
      </c>
      <c r="N154" s="132"/>
      <c r="O154" s="83">
        <f t="shared" si="9"/>
        <v>0</v>
      </c>
    </row>
    <row r="155" spans="1:15" ht="14.25" customHeight="1">
      <c r="A155" s="243" t="s">
        <v>218</v>
      </c>
      <c r="B155" s="232" t="s">
        <v>216</v>
      </c>
      <c r="C155" s="119" t="s">
        <v>140</v>
      </c>
      <c r="D155" s="165">
        <f>Перечень!R148</f>
        <v>4</v>
      </c>
      <c r="E155" s="19" t="s">
        <v>31</v>
      </c>
      <c r="F155" s="167">
        <f>Перечень!T148</f>
        <v>90</v>
      </c>
      <c r="G155" s="103"/>
      <c r="H155" s="83">
        <f t="shared" si="8"/>
        <v>-90</v>
      </c>
      <c r="I155" s="119" t="s">
        <v>19</v>
      </c>
      <c r="J155" s="168">
        <f>Перечень!V148</f>
        <v>0.5</v>
      </c>
      <c r="K155" s="133"/>
      <c r="L155" s="91">
        <f t="shared" si="10"/>
        <v>-0.5</v>
      </c>
      <c r="M155" s="173">
        <f>Перечень!W148</f>
        <v>0.8</v>
      </c>
      <c r="N155" s="132"/>
      <c r="O155" s="83">
        <f t="shared" si="9"/>
        <v>-0.8</v>
      </c>
    </row>
    <row r="156" spans="1:15" ht="12.75" customHeight="1">
      <c r="A156" s="244"/>
      <c r="B156" s="233"/>
      <c r="C156" s="119" t="s">
        <v>140</v>
      </c>
      <c r="D156" s="165">
        <f>Перечень!R149</f>
        <v>0</v>
      </c>
      <c r="E156" s="19" t="s">
        <v>117</v>
      </c>
      <c r="F156" s="167">
        <f>Перечень!T149</f>
        <v>0</v>
      </c>
      <c r="G156" s="103"/>
      <c r="H156" s="83">
        <f t="shared" si="8"/>
        <v>0</v>
      </c>
      <c r="I156" s="119" t="s">
        <v>19</v>
      </c>
      <c r="J156" s="168">
        <f>Перечень!V149</f>
        <v>0</v>
      </c>
      <c r="K156" s="133"/>
      <c r="L156" s="91">
        <f t="shared" si="10"/>
        <v>0</v>
      </c>
      <c r="M156" s="173">
        <f>Перечень!W149</f>
        <v>0</v>
      </c>
      <c r="N156" s="132"/>
      <c r="O156" s="83">
        <f t="shared" si="9"/>
        <v>0</v>
      </c>
    </row>
    <row r="157" spans="1:15" ht="12.75" customHeight="1">
      <c r="A157" s="243" t="s">
        <v>269</v>
      </c>
      <c r="B157" s="232" t="s">
        <v>183</v>
      </c>
      <c r="C157" s="119" t="s">
        <v>140</v>
      </c>
      <c r="D157" s="165">
        <f>Перечень!R150</f>
        <v>0</v>
      </c>
      <c r="E157" s="19" t="s">
        <v>31</v>
      </c>
      <c r="F157" s="167">
        <f>Перечень!T150</f>
        <v>0</v>
      </c>
      <c r="G157" s="103"/>
      <c r="H157" s="83">
        <f t="shared" si="8"/>
        <v>0</v>
      </c>
      <c r="I157" s="119" t="s">
        <v>19</v>
      </c>
      <c r="J157" s="168">
        <f>Перечень!V150</f>
        <v>0</v>
      </c>
      <c r="K157" s="133"/>
      <c r="L157" s="91">
        <f t="shared" si="10"/>
        <v>0</v>
      </c>
      <c r="M157" s="173">
        <f>Перечень!W150</f>
        <v>5</v>
      </c>
      <c r="N157" s="132"/>
      <c r="O157" s="83">
        <f t="shared" si="9"/>
        <v>-5</v>
      </c>
    </row>
    <row r="158" spans="1:15" ht="14.25" customHeight="1">
      <c r="A158" s="244"/>
      <c r="B158" s="233"/>
      <c r="C158" s="119" t="s">
        <v>140</v>
      </c>
      <c r="D158" s="165">
        <f>Перечень!R151</f>
        <v>0</v>
      </c>
      <c r="E158" s="19" t="s">
        <v>117</v>
      </c>
      <c r="F158" s="167">
        <f>Перечень!T151</f>
        <v>0</v>
      </c>
      <c r="G158" s="103"/>
      <c r="H158" s="83">
        <f t="shared" si="8"/>
        <v>0</v>
      </c>
      <c r="I158" s="119" t="s">
        <v>19</v>
      </c>
      <c r="J158" s="168">
        <f>Перечень!V151</f>
        <v>0</v>
      </c>
      <c r="K158" s="133"/>
      <c r="L158" s="91">
        <f t="shared" si="10"/>
        <v>0</v>
      </c>
      <c r="M158" s="173">
        <f>Перечень!W151</f>
        <v>0</v>
      </c>
      <c r="N158" s="132"/>
      <c r="O158" s="83">
        <f t="shared" si="9"/>
        <v>0</v>
      </c>
    </row>
    <row r="159" spans="1:15" ht="13.5" customHeight="1">
      <c r="A159" s="243" t="s">
        <v>300</v>
      </c>
      <c r="B159" s="232" t="s">
        <v>183</v>
      </c>
      <c r="C159" s="119" t="s">
        <v>140</v>
      </c>
      <c r="D159" s="165">
        <f>Перечень!R152</f>
        <v>0</v>
      </c>
      <c r="E159" s="19" t="s">
        <v>31</v>
      </c>
      <c r="F159" s="167">
        <f>Перечень!T152</f>
        <v>0</v>
      </c>
      <c r="G159" s="103"/>
      <c r="H159" s="83">
        <f t="shared" si="8"/>
        <v>0</v>
      </c>
      <c r="I159" s="119" t="s">
        <v>19</v>
      </c>
      <c r="J159" s="168">
        <f>Перечень!V152</f>
        <v>0</v>
      </c>
      <c r="K159" s="133"/>
      <c r="L159" s="91">
        <f t="shared" si="10"/>
        <v>0</v>
      </c>
      <c r="M159" s="173">
        <f>Перечень!W152</f>
        <v>0</v>
      </c>
      <c r="N159" s="132"/>
      <c r="O159" s="83">
        <f t="shared" si="9"/>
        <v>0</v>
      </c>
    </row>
    <row r="160" spans="1:15" ht="15.75" customHeight="1">
      <c r="A160" s="244"/>
      <c r="B160" s="233"/>
      <c r="C160" s="119" t="s">
        <v>140</v>
      </c>
      <c r="D160" s="165">
        <f>Перечень!R153</f>
        <v>0</v>
      </c>
      <c r="E160" s="19" t="s">
        <v>117</v>
      </c>
      <c r="F160" s="167">
        <f>Перечень!T153</f>
        <v>0</v>
      </c>
      <c r="G160" s="103"/>
      <c r="H160" s="83">
        <f t="shared" si="8"/>
        <v>0</v>
      </c>
      <c r="I160" s="119" t="s">
        <v>19</v>
      </c>
      <c r="J160" s="168">
        <f>Перечень!V153</f>
        <v>0</v>
      </c>
      <c r="K160" s="133"/>
      <c r="L160" s="91">
        <f t="shared" si="10"/>
        <v>0</v>
      </c>
      <c r="M160" s="173">
        <f>Перечень!W153</f>
        <v>0</v>
      </c>
      <c r="N160" s="132"/>
      <c r="O160" s="83">
        <f t="shared" si="9"/>
        <v>0</v>
      </c>
    </row>
    <row r="161" spans="1:15" ht="15" customHeight="1">
      <c r="A161" s="251" t="s">
        <v>161</v>
      </c>
      <c r="B161" s="252"/>
      <c r="C161" s="124"/>
      <c r="D161" s="76"/>
      <c r="E161" s="77" t="s">
        <v>31</v>
      </c>
      <c r="F161" s="78">
        <f>F139+F141+F143+F145+F147+F149+F153+F155+F157+F159</f>
        <v>313</v>
      </c>
      <c r="G161" s="78">
        <f>G139+G141+G143+G145+G147+G149+G153+G155+G157+G159</f>
        <v>0</v>
      </c>
      <c r="H161" s="78">
        <f t="shared" si="8"/>
        <v>-313</v>
      </c>
      <c r="I161" s="79" t="s">
        <v>29</v>
      </c>
      <c r="J161" s="90">
        <f>J139+J141+J143+J145+J147+J149+J153+J155+J157+J159</f>
        <v>7</v>
      </c>
      <c r="K161" s="90">
        <f>K139+K141+K143+K145+K147+K149+K153+K155+K157+K159</f>
        <v>0</v>
      </c>
      <c r="L161" s="90">
        <f t="shared" si="10"/>
        <v>-7</v>
      </c>
      <c r="M161" s="78">
        <f>M139+M141+M143+M145+M147+M149+M153+M155+M157+M159</f>
        <v>15</v>
      </c>
      <c r="N161" s="78">
        <f>N139+N141+N143+N145+N147+N149+N153+N155+N157+N159</f>
        <v>0</v>
      </c>
      <c r="O161" s="78">
        <f t="shared" si="9"/>
        <v>-15</v>
      </c>
    </row>
    <row r="162" spans="1:15" ht="12.75" customHeight="1">
      <c r="A162" s="253"/>
      <c r="B162" s="254"/>
      <c r="C162" s="124"/>
      <c r="D162" s="76"/>
      <c r="E162" s="77" t="s">
        <v>117</v>
      </c>
      <c r="F162" s="78">
        <f>F140+F142+F144+F146+F148+F150+F154+F156+F158+F160</f>
        <v>0</v>
      </c>
      <c r="G162" s="78">
        <f>G140+G142+G144+G146+G148+G150+G154+G156+G158+G160</f>
        <v>0</v>
      </c>
      <c r="H162" s="78">
        <f t="shared" si="8"/>
        <v>0</v>
      </c>
      <c r="I162" s="80"/>
      <c r="J162" s="90">
        <f>J140+J142+J144+J146+J148+J150+J154+J156+J158+J160</f>
        <v>0.5</v>
      </c>
      <c r="K162" s="90">
        <f>K140+K142+K144+K146+K148+K150+K154+K156+K158+K160</f>
        <v>0</v>
      </c>
      <c r="L162" s="90">
        <f t="shared" si="10"/>
        <v>-0.5</v>
      </c>
      <c r="M162" s="78">
        <f>M140+M142+M144+M146+M148+M150+M154+M156+M158+M160</f>
        <v>0.8</v>
      </c>
      <c r="N162" s="78">
        <f>N140+N142+N144+N146+N148+N150+N154+N156+N158+N160</f>
        <v>0</v>
      </c>
      <c r="O162" s="78">
        <f t="shared" si="9"/>
        <v>-0.8</v>
      </c>
    </row>
    <row r="163" spans="1:15" ht="12.75">
      <c r="A163" s="255"/>
      <c r="B163" s="256"/>
      <c r="C163" s="124"/>
      <c r="D163" s="81"/>
      <c r="E163" s="82" t="s">
        <v>129</v>
      </c>
      <c r="F163" s="83">
        <f>F161+F162</f>
        <v>313</v>
      </c>
      <c r="G163" s="83">
        <f>G161+G162</f>
        <v>0</v>
      </c>
      <c r="H163" s="83">
        <f t="shared" si="8"/>
        <v>-313</v>
      </c>
      <c r="I163" s="80"/>
      <c r="J163" s="91">
        <f>J161+J162</f>
        <v>7.5</v>
      </c>
      <c r="K163" s="91">
        <f>K161+K162</f>
        <v>0</v>
      </c>
      <c r="L163" s="91">
        <f t="shared" si="10"/>
        <v>-7.5</v>
      </c>
      <c r="M163" s="83">
        <f>M161+M162</f>
        <v>15.8</v>
      </c>
      <c r="N163" s="83">
        <f>N161+N162</f>
        <v>0</v>
      </c>
      <c r="O163" s="83">
        <f t="shared" si="9"/>
        <v>-15.8</v>
      </c>
    </row>
    <row r="164" spans="1:15" ht="12.75">
      <c r="A164" s="257" t="s">
        <v>162</v>
      </c>
      <c r="B164" s="259" t="s">
        <v>127</v>
      </c>
      <c r="C164" s="120"/>
      <c r="D164" s="121"/>
      <c r="E164" s="37"/>
      <c r="F164" s="105"/>
      <c r="G164" s="105"/>
      <c r="H164" s="136"/>
      <c r="I164" s="137"/>
      <c r="J164" s="138"/>
      <c r="K164" s="138"/>
      <c r="L164" s="138"/>
      <c r="M164" s="139"/>
      <c r="N164" s="139"/>
      <c r="O164" s="139"/>
    </row>
    <row r="165" spans="1:15" ht="12.75">
      <c r="A165" s="258"/>
      <c r="B165" s="260"/>
      <c r="C165" s="122"/>
      <c r="D165" s="123"/>
      <c r="E165" s="38"/>
      <c r="F165" s="106"/>
      <c r="G165" s="106"/>
      <c r="H165" s="140"/>
      <c r="I165" s="141"/>
      <c r="J165" s="142"/>
      <c r="K165" s="142"/>
      <c r="L165" s="142"/>
      <c r="M165" s="143"/>
      <c r="N165" s="143"/>
      <c r="O165" s="143"/>
    </row>
    <row r="166" spans="1:15" ht="22.5">
      <c r="A166" s="243" t="s">
        <v>166</v>
      </c>
      <c r="B166" s="232" t="s">
        <v>179</v>
      </c>
      <c r="C166" s="119" t="s">
        <v>140</v>
      </c>
      <c r="D166" s="165">
        <f>Перечень!R159</f>
        <v>0</v>
      </c>
      <c r="E166" s="19" t="s">
        <v>31</v>
      </c>
      <c r="F166" s="167">
        <f>Перечень!T159</f>
        <v>0</v>
      </c>
      <c r="G166" s="103"/>
      <c r="H166" s="83">
        <f aca="true" t="shared" si="11" ref="H166:H180">G166-F166</f>
        <v>0</v>
      </c>
      <c r="I166" s="119" t="s">
        <v>19</v>
      </c>
      <c r="J166" s="168">
        <f>Перечень!V159</f>
        <v>0</v>
      </c>
      <c r="K166" s="133"/>
      <c r="L166" s="91">
        <f t="shared" si="10"/>
        <v>0</v>
      </c>
      <c r="M166" s="173">
        <f>Перечень!W159</f>
        <v>0</v>
      </c>
      <c r="N166" s="132"/>
      <c r="O166" s="83">
        <f t="shared" si="9"/>
        <v>0</v>
      </c>
    </row>
    <row r="167" spans="1:15" ht="23.25" customHeight="1">
      <c r="A167" s="244"/>
      <c r="B167" s="233"/>
      <c r="C167" s="119" t="s">
        <v>140</v>
      </c>
      <c r="D167" s="165">
        <f>Перечень!R160</f>
        <v>0</v>
      </c>
      <c r="E167" s="19" t="s">
        <v>117</v>
      </c>
      <c r="F167" s="167">
        <f>Перечень!T160</f>
        <v>0</v>
      </c>
      <c r="G167" s="103"/>
      <c r="H167" s="83">
        <f t="shared" si="11"/>
        <v>0</v>
      </c>
      <c r="I167" s="119" t="s">
        <v>19</v>
      </c>
      <c r="J167" s="168">
        <f>Перечень!V160</f>
        <v>0</v>
      </c>
      <c r="K167" s="133"/>
      <c r="L167" s="91">
        <f t="shared" si="10"/>
        <v>0</v>
      </c>
      <c r="M167" s="173">
        <f>Перечень!W160</f>
        <v>0</v>
      </c>
      <c r="N167" s="132"/>
      <c r="O167" s="83">
        <f t="shared" si="9"/>
        <v>0</v>
      </c>
    </row>
    <row r="168" spans="1:15" ht="13.5" customHeight="1">
      <c r="A168" s="243" t="s">
        <v>167</v>
      </c>
      <c r="B168" s="232" t="s">
        <v>174</v>
      </c>
      <c r="C168" s="119" t="s">
        <v>140</v>
      </c>
      <c r="D168" s="165">
        <f>Перечень!R161</f>
        <v>4</v>
      </c>
      <c r="E168" s="19" t="s">
        <v>31</v>
      </c>
      <c r="F168" s="167">
        <f>Перечень!T161</f>
        <v>100</v>
      </c>
      <c r="G168" s="103"/>
      <c r="H168" s="83">
        <f t="shared" si="11"/>
        <v>-100</v>
      </c>
      <c r="I168" s="119" t="s">
        <v>19</v>
      </c>
      <c r="J168" s="168">
        <f>Перечень!V161</f>
        <v>2</v>
      </c>
      <c r="K168" s="133"/>
      <c r="L168" s="91">
        <f t="shared" si="10"/>
        <v>-2</v>
      </c>
      <c r="M168" s="173">
        <f>Перечень!W161</f>
        <v>3</v>
      </c>
      <c r="N168" s="132"/>
      <c r="O168" s="83">
        <f t="shared" si="9"/>
        <v>-3</v>
      </c>
    </row>
    <row r="169" spans="1:15" ht="16.5" customHeight="1">
      <c r="A169" s="244"/>
      <c r="B169" s="233"/>
      <c r="C169" s="119" t="s">
        <v>140</v>
      </c>
      <c r="D169" s="165">
        <f>Перечень!R162</f>
        <v>0</v>
      </c>
      <c r="E169" s="19" t="s">
        <v>117</v>
      </c>
      <c r="F169" s="167">
        <f>Перечень!T162</f>
        <v>0</v>
      </c>
      <c r="G169" s="103"/>
      <c r="H169" s="83">
        <f t="shared" si="11"/>
        <v>0</v>
      </c>
      <c r="I169" s="119" t="s">
        <v>19</v>
      </c>
      <c r="J169" s="168">
        <f>Перечень!V162</f>
        <v>0</v>
      </c>
      <c r="K169" s="133"/>
      <c r="L169" s="91">
        <f t="shared" si="10"/>
        <v>0</v>
      </c>
      <c r="M169" s="173">
        <f>Перечень!W162</f>
        <v>0</v>
      </c>
      <c r="N169" s="132"/>
      <c r="O169" s="83">
        <f t="shared" si="9"/>
        <v>0</v>
      </c>
    </row>
    <row r="170" spans="1:15" ht="14.25" customHeight="1">
      <c r="A170" s="243" t="s">
        <v>168</v>
      </c>
      <c r="B170" s="232" t="s">
        <v>175</v>
      </c>
      <c r="C170" s="119" t="s">
        <v>140</v>
      </c>
      <c r="D170" s="165">
        <f>Перечень!R163</f>
        <v>0</v>
      </c>
      <c r="E170" s="19" t="s">
        <v>31</v>
      </c>
      <c r="F170" s="167">
        <f>Перечень!T163</f>
        <v>0</v>
      </c>
      <c r="G170" s="103"/>
      <c r="H170" s="83">
        <f t="shared" si="11"/>
        <v>0</v>
      </c>
      <c r="I170" s="119" t="s">
        <v>19</v>
      </c>
      <c r="J170" s="168">
        <f>Перечень!V163</f>
        <v>0</v>
      </c>
      <c r="K170" s="133"/>
      <c r="L170" s="91">
        <f t="shared" si="10"/>
        <v>0</v>
      </c>
      <c r="M170" s="173">
        <f>Перечень!W163</f>
        <v>0</v>
      </c>
      <c r="N170" s="132"/>
      <c r="O170" s="83">
        <f t="shared" si="9"/>
        <v>0</v>
      </c>
    </row>
    <row r="171" spans="1:15" ht="15" customHeight="1">
      <c r="A171" s="244"/>
      <c r="B171" s="233"/>
      <c r="C171" s="119" t="s">
        <v>140</v>
      </c>
      <c r="D171" s="165">
        <f>Перечень!R164</f>
        <v>0</v>
      </c>
      <c r="E171" s="19" t="s">
        <v>117</v>
      </c>
      <c r="F171" s="167">
        <f>Перечень!T164</f>
        <v>0</v>
      </c>
      <c r="G171" s="103"/>
      <c r="H171" s="83">
        <f t="shared" si="11"/>
        <v>0</v>
      </c>
      <c r="I171" s="119" t="s">
        <v>19</v>
      </c>
      <c r="J171" s="168">
        <f>Перечень!V164</f>
        <v>0</v>
      </c>
      <c r="K171" s="133"/>
      <c r="L171" s="91">
        <f t="shared" si="10"/>
        <v>0</v>
      </c>
      <c r="M171" s="173">
        <f>Перечень!W164</f>
        <v>0</v>
      </c>
      <c r="N171" s="132"/>
      <c r="O171" s="83">
        <f t="shared" si="9"/>
        <v>0</v>
      </c>
    </row>
    <row r="172" spans="1:15" ht="14.25" customHeight="1">
      <c r="A172" s="243" t="s">
        <v>170</v>
      </c>
      <c r="B172" s="232" t="s">
        <v>221</v>
      </c>
      <c r="C172" s="119" t="s">
        <v>140</v>
      </c>
      <c r="D172" s="165">
        <f>Перечень!R165</f>
        <v>4</v>
      </c>
      <c r="E172" s="19" t="s">
        <v>31</v>
      </c>
      <c r="F172" s="167">
        <f>Перечень!T165</f>
        <v>60</v>
      </c>
      <c r="G172" s="103"/>
      <c r="H172" s="83">
        <f t="shared" si="11"/>
        <v>-60</v>
      </c>
      <c r="I172" s="119" t="s">
        <v>19</v>
      </c>
      <c r="J172" s="168">
        <f>Перечень!V165</f>
        <v>0.6</v>
      </c>
      <c r="K172" s="133"/>
      <c r="L172" s="91">
        <f t="shared" si="10"/>
        <v>-0.6</v>
      </c>
      <c r="M172" s="173">
        <f>Перечень!W165</f>
        <v>1</v>
      </c>
      <c r="N172" s="132"/>
      <c r="O172" s="83">
        <f t="shared" si="9"/>
        <v>-1</v>
      </c>
    </row>
    <row r="173" spans="1:15" ht="16.5" customHeight="1">
      <c r="A173" s="244"/>
      <c r="B173" s="233"/>
      <c r="C173" s="119" t="s">
        <v>140</v>
      </c>
      <c r="D173" s="165">
        <f>Перечень!R166</f>
        <v>0</v>
      </c>
      <c r="E173" s="19" t="s">
        <v>117</v>
      </c>
      <c r="F173" s="167">
        <f>Перечень!T166</f>
        <v>0</v>
      </c>
      <c r="G173" s="103"/>
      <c r="H173" s="83">
        <f t="shared" si="11"/>
        <v>0</v>
      </c>
      <c r="I173" s="119" t="s">
        <v>19</v>
      </c>
      <c r="J173" s="168">
        <f>Перечень!V166</f>
        <v>0</v>
      </c>
      <c r="K173" s="133"/>
      <c r="L173" s="91">
        <f t="shared" si="10"/>
        <v>0</v>
      </c>
      <c r="M173" s="173">
        <f>Перечень!W166</f>
        <v>0</v>
      </c>
      <c r="N173" s="132"/>
      <c r="O173" s="83">
        <f t="shared" si="9"/>
        <v>0</v>
      </c>
    </row>
    <row r="174" spans="1:15" ht="14.25" customHeight="1">
      <c r="A174" s="243" t="s">
        <v>169</v>
      </c>
      <c r="B174" s="232" t="s">
        <v>183</v>
      </c>
      <c r="C174" s="119" t="s">
        <v>140</v>
      </c>
      <c r="D174" s="165">
        <f>Перечень!R167</f>
        <v>0</v>
      </c>
      <c r="E174" s="19" t="s">
        <v>31</v>
      </c>
      <c r="F174" s="167">
        <f>Перечень!T167</f>
        <v>0</v>
      </c>
      <c r="G174" s="103"/>
      <c r="H174" s="83">
        <f t="shared" si="11"/>
        <v>0</v>
      </c>
      <c r="I174" s="119" t="s">
        <v>19</v>
      </c>
      <c r="J174" s="168">
        <f>Перечень!V167</f>
        <v>0</v>
      </c>
      <c r="K174" s="133"/>
      <c r="L174" s="91">
        <f t="shared" si="10"/>
        <v>0</v>
      </c>
      <c r="M174" s="173">
        <f>Перечень!W167</f>
        <v>0</v>
      </c>
      <c r="N174" s="132"/>
      <c r="O174" s="83">
        <f t="shared" si="9"/>
        <v>0</v>
      </c>
    </row>
    <row r="175" spans="1:15" ht="12.75" customHeight="1">
      <c r="A175" s="244"/>
      <c r="B175" s="233"/>
      <c r="C175" s="119" t="s">
        <v>140</v>
      </c>
      <c r="D175" s="165">
        <f>Перечень!R168</f>
        <v>0</v>
      </c>
      <c r="E175" s="19" t="s">
        <v>117</v>
      </c>
      <c r="F175" s="167">
        <f>Перечень!T168</f>
        <v>0</v>
      </c>
      <c r="G175" s="103"/>
      <c r="H175" s="83">
        <f t="shared" si="11"/>
        <v>0</v>
      </c>
      <c r="I175" s="119" t="s">
        <v>19</v>
      </c>
      <c r="J175" s="168">
        <f>Перечень!V168</f>
        <v>0</v>
      </c>
      <c r="K175" s="133"/>
      <c r="L175" s="91">
        <f t="shared" si="10"/>
        <v>0</v>
      </c>
      <c r="M175" s="173">
        <f>Перечень!W168</f>
        <v>0</v>
      </c>
      <c r="N175" s="132"/>
      <c r="O175" s="83">
        <f t="shared" si="9"/>
        <v>0</v>
      </c>
    </row>
    <row r="176" spans="1:15" ht="14.25" customHeight="1">
      <c r="A176" s="243" t="s">
        <v>220</v>
      </c>
      <c r="B176" s="232" t="s">
        <v>183</v>
      </c>
      <c r="C176" s="119" t="s">
        <v>140</v>
      </c>
      <c r="D176" s="165">
        <f>Перечень!R169</f>
        <v>0</v>
      </c>
      <c r="E176" s="19" t="s">
        <v>31</v>
      </c>
      <c r="F176" s="167">
        <f>Перечень!T169</f>
        <v>0</v>
      </c>
      <c r="G176" s="103"/>
      <c r="H176" s="83">
        <f t="shared" si="11"/>
        <v>0</v>
      </c>
      <c r="I176" s="119" t="s">
        <v>19</v>
      </c>
      <c r="J176" s="168">
        <f>Перечень!V169</f>
        <v>0</v>
      </c>
      <c r="K176" s="133"/>
      <c r="L176" s="91">
        <f t="shared" si="10"/>
        <v>0</v>
      </c>
      <c r="M176" s="173">
        <f>Перечень!W169</f>
        <v>0</v>
      </c>
      <c r="N176" s="132"/>
      <c r="O176" s="83">
        <f t="shared" si="9"/>
        <v>0</v>
      </c>
    </row>
    <row r="177" spans="1:15" ht="15" customHeight="1">
      <c r="A177" s="244"/>
      <c r="B177" s="233"/>
      <c r="C177" s="119" t="s">
        <v>140</v>
      </c>
      <c r="D177" s="165">
        <f>Перечень!R170</f>
        <v>0</v>
      </c>
      <c r="E177" s="19" t="s">
        <v>117</v>
      </c>
      <c r="F177" s="167">
        <f>Перечень!T170</f>
        <v>0</v>
      </c>
      <c r="G177" s="103"/>
      <c r="H177" s="83">
        <f t="shared" si="11"/>
        <v>0</v>
      </c>
      <c r="I177" s="119" t="s">
        <v>19</v>
      </c>
      <c r="J177" s="168">
        <f>Перечень!V170</f>
        <v>0</v>
      </c>
      <c r="K177" s="133"/>
      <c r="L177" s="91">
        <f t="shared" si="10"/>
        <v>0</v>
      </c>
      <c r="M177" s="173">
        <f>Перечень!W170</f>
        <v>0</v>
      </c>
      <c r="N177" s="132"/>
      <c r="O177" s="83">
        <f t="shared" si="9"/>
        <v>0</v>
      </c>
    </row>
    <row r="178" spans="1:15" ht="13.5" customHeight="1">
      <c r="A178" s="251" t="s">
        <v>171</v>
      </c>
      <c r="B178" s="252"/>
      <c r="C178" s="124"/>
      <c r="D178" s="76"/>
      <c r="E178" s="77" t="s">
        <v>31</v>
      </c>
      <c r="F178" s="78">
        <f>F166+F168+F170+F174+F176</f>
        <v>100</v>
      </c>
      <c r="G178" s="78">
        <f>G166+G168+G170+G174+G176</f>
        <v>0</v>
      </c>
      <c r="H178" s="78">
        <f t="shared" si="11"/>
        <v>-100</v>
      </c>
      <c r="I178" s="79" t="s">
        <v>29</v>
      </c>
      <c r="J178" s="90">
        <f>J166+J168+J170+J174+J176</f>
        <v>2</v>
      </c>
      <c r="K178" s="90">
        <f>K166+K168+K170+K174+K176</f>
        <v>0</v>
      </c>
      <c r="L178" s="90">
        <f t="shared" si="10"/>
        <v>-2</v>
      </c>
      <c r="M178" s="78">
        <f>M166+M168+M170+M174+M176</f>
        <v>3</v>
      </c>
      <c r="N178" s="78">
        <f>N166+N168+N170+N174+N176</f>
        <v>0</v>
      </c>
      <c r="O178" s="78">
        <f t="shared" si="9"/>
        <v>-3</v>
      </c>
    </row>
    <row r="179" spans="1:15" ht="14.25" customHeight="1">
      <c r="A179" s="253"/>
      <c r="B179" s="254"/>
      <c r="C179" s="124"/>
      <c r="D179" s="76"/>
      <c r="E179" s="77" t="s">
        <v>117</v>
      </c>
      <c r="F179" s="78">
        <f>F167+F169+F171+F175+F177</f>
        <v>0</v>
      </c>
      <c r="G179" s="78">
        <f>G167+G169+G171+G175+G177</f>
        <v>0</v>
      </c>
      <c r="H179" s="78">
        <f t="shared" si="11"/>
        <v>0</v>
      </c>
      <c r="I179" s="80"/>
      <c r="J179" s="90">
        <f>J167+J169+J171+J175+J177</f>
        <v>0</v>
      </c>
      <c r="K179" s="90">
        <f>K167+K169+K171+K175+K177</f>
        <v>0</v>
      </c>
      <c r="L179" s="90">
        <f t="shared" si="10"/>
        <v>0</v>
      </c>
      <c r="M179" s="78">
        <f>M167+M169+M171+M175+M177</f>
        <v>0</v>
      </c>
      <c r="N179" s="78">
        <f>N167+N169+N171+N175+N177</f>
        <v>0</v>
      </c>
      <c r="O179" s="78">
        <f t="shared" si="9"/>
        <v>0</v>
      </c>
    </row>
    <row r="180" spans="1:15" ht="12.75">
      <c r="A180" s="255"/>
      <c r="B180" s="256"/>
      <c r="C180" s="124"/>
      <c r="D180" s="81"/>
      <c r="E180" s="82" t="s">
        <v>129</v>
      </c>
      <c r="F180" s="83">
        <f>F178+F179</f>
        <v>100</v>
      </c>
      <c r="G180" s="83">
        <f>G178+G179</f>
        <v>0</v>
      </c>
      <c r="H180" s="83">
        <f t="shared" si="11"/>
        <v>-100</v>
      </c>
      <c r="I180" s="80"/>
      <c r="J180" s="91">
        <f>J178+J179</f>
        <v>2</v>
      </c>
      <c r="K180" s="91">
        <f>K178+K179</f>
        <v>0</v>
      </c>
      <c r="L180" s="91">
        <f t="shared" si="10"/>
        <v>-2</v>
      </c>
      <c r="M180" s="83">
        <f>M178+M179</f>
        <v>3</v>
      </c>
      <c r="N180" s="83">
        <f>N178+N179</f>
        <v>0</v>
      </c>
      <c r="O180" s="83">
        <f t="shared" si="9"/>
        <v>-3</v>
      </c>
    </row>
    <row r="181" spans="1:15" ht="12.75">
      <c r="A181" s="257" t="s">
        <v>163</v>
      </c>
      <c r="B181" s="259" t="s">
        <v>194</v>
      </c>
      <c r="C181" s="120"/>
      <c r="D181" s="121"/>
      <c r="E181" s="37"/>
      <c r="F181" s="105"/>
      <c r="G181" s="105"/>
      <c r="H181" s="136"/>
      <c r="I181" s="137"/>
      <c r="J181" s="138"/>
      <c r="K181" s="138"/>
      <c r="L181" s="138"/>
      <c r="M181" s="139"/>
      <c r="N181" s="139"/>
      <c r="O181" s="139"/>
    </row>
    <row r="182" spans="1:15" ht="12.75">
      <c r="A182" s="258"/>
      <c r="B182" s="260"/>
      <c r="C182" s="122"/>
      <c r="D182" s="123"/>
      <c r="E182" s="38"/>
      <c r="F182" s="106"/>
      <c r="G182" s="106"/>
      <c r="H182" s="140"/>
      <c r="I182" s="141"/>
      <c r="J182" s="142"/>
      <c r="K182" s="142"/>
      <c r="L182" s="142"/>
      <c r="M182" s="143"/>
      <c r="N182" s="143"/>
      <c r="O182" s="143"/>
    </row>
    <row r="183" spans="1:15" ht="14.25" customHeight="1">
      <c r="A183" s="243" t="s">
        <v>186</v>
      </c>
      <c r="B183" s="232" t="s">
        <v>313</v>
      </c>
      <c r="C183" s="119" t="s">
        <v>140</v>
      </c>
      <c r="D183" s="165">
        <f>Перечень!R176</f>
        <v>0</v>
      </c>
      <c r="E183" s="19" t="s">
        <v>31</v>
      </c>
      <c r="F183" s="167">
        <f>Перечень!T176</f>
        <v>0</v>
      </c>
      <c r="G183" s="103"/>
      <c r="H183" s="83">
        <f aca="true" t="shared" si="12" ref="H183:H210">G183-F183</f>
        <v>0</v>
      </c>
      <c r="I183" s="134" t="s">
        <v>250</v>
      </c>
      <c r="J183" s="168">
        <f>Перечень!V176</f>
        <v>0</v>
      </c>
      <c r="K183" s="133"/>
      <c r="L183" s="91">
        <f t="shared" si="10"/>
        <v>0</v>
      </c>
      <c r="M183" s="173">
        <f>Перечень!W176</f>
        <v>0</v>
      </c>
      <c r="N183" s="132"/>
      <c r="O183" s="83">
        <f t="shared" si="9"/>
        <v>0</v>
      </c>
    </row>
    <row r="184" spans="1:15" ht="15" customHeight="1">
      <c r="A184" s="244"/>
      <c r="B184" s="233"/>
      <c r="C184" s="119" t="s">
        <v>140</v>
      </c>
      <c r="D184" s="165">
        <f>Перечень!R177</f>
        <v>0</v>
      </c>
      <c r="E184" s="19" t="s">
        <v>117</v>
      </c>
      <c r="F184" s="167">
        <f>Перечень!T177</f>
        <v>0</v>
      </c>
      <c r="G184" s="103"/>
      <c r="H184" s="83">
        <f t="shared" si="12"/>
        <v>0</v>
      </c>
      <c r="I184" s="134" t="s">
        <v>250</v>
      </c>
      <c r="J184" s="168">
        <f>Перечень!V177</f>
        <v>0</v>
      </c>
      <c r="K184" s="133"/>
      <c r="L184" s="91">
        <f t="shared" si="10"/>
        <v>0</v>
      </c>
      <c r="M184" s="173">
        <f>Перечень!W177</f>
        <v>0</v>
      </c>
      <c r="N184" s="132"/>
      <c r="O184" s="83">
        <f t="shared" si="9"/>
        <v>0</v>
      </c>
    </row>
    <row r="185" spans="1:15" ht="14.25" customHeight="1">
      <c r="A185" s="243" t="s">
        <v>187</v>
      </c>
      <c r="B185" s="232" t="s">
        <v>195</v>
      </c>
      <c r="C185" s="119" t="s">
        <v>140</v>
      </c>
      <c r="D185" s="165">
        <f>Перечень!R178</f>
        <v>5</v>
      </c>
      <c r="E185" s="19" t="s">
        <v>31</v>
      </c>
      <c r="F185" s="167">
        <f>Перечень!T178</f>
        <v>0</v>
      </c>
      <c r="G185" s="103"/>
      <c r="H185" s="83">
        <f t="shared" si="12"/>
        <v>0</v>
      </c>
      <c r="I185" s="134" t="s">
        <v>250</v>
      </c>
      <c r="J185" s="168">
        <f>Перечень!V178</f>
        <v>0</v>
      </c>
      <c r="K185" s="133"/>
      <c r="L185" s="91">
        <f t="shared" si="10"/>
        <v>0</v>
      </c>
      <c r="M185" s="173">
        <f>Перечень!W178</f>
        <v>0</v>
      </c>
      <c r="N185" s="132"/>
      <c r="O185" s="83">
        <f t="shared" si="9"/>
        <v>0</v>
      </c>
    </row>
    <row r="186" spans="1:15" ht="15.75" customHeight="1">
      <c r="A186" s="244"/>
      <c r="B186" s="233"/>
      <c r="C186" s="119" t="s">
        <v>140</v>
      </c>
      <c r="D186" s="165">
        <f>Перечень!R179</f>
        <v>5</v>
      </c>
      <c r="E186" s="19" t="s">
        <v>117</v>
      </c>
      <c r="F186" s="167">
        <f>Перечень!T179</f>
        <v>0</v>
      </c>
      <c r="G186" s="103"/>
      <c r="H186" s="83">
        <f t="shared" si="12"/>
        <v>0</v>
      </c>
      <c r="I186" s="134" t="s">
        <v>250</v>
      </c>
      <c r="J186" s="168">
        <f>Перечень!V179</f>
        <v>0</v>
      </c>
      <c r="K186" s="133"/>
      <c r="L186" s="91">
        <f t="shared" si="10"/>
        <v>0</v>
      </c>
      <c r="M186" s="173">
        <f>Перечень!W179</f>
        <v>0</v>
      </c>
      <c r="N186" s="132"/>
      <c r="O186" s="83">
        <f t="shared" si="9"/>
        <v>0</v>
      </c>
    </row>
    <row r="187" spans="1:15" ht="13.5" customHeight="1">
      <c r="A187" s="243" t="s">
        <v>188</v>
      </c>
      <c r="B187" s="232" t="s">
        <v>314</v>
      </c>
      <c r="C187" s="119" t="s">
        <v>140</v>
      </c>
      <c r="D187" s="165">
        <f>Перечень!R180</f>
        <v>0</v>
      </c>
      <c r="E187" s="19" t="s">
        <v>31</v>
      </c>
      <c r="F187" s="167">
        <f>Перечень!T180</f>
        <v>0</v>
      </c>
      <c r="G187" s="103"/>
      <c r="H187" s="83">
        <f t="shared" si="12"/>
        <v>0</v>
      </c>
      <c r="I187" s="134" t="s">
        <v>250</v>
      </c>
      <c r="J187" s="168">
        <f>Перечень!V180</f>
        <v>0</v>
      </c>
      <c r="K187" s="133"/>
      <c r="L187" s="91">
        <f t="shared" si="10"/>
        <v>0</v>
      </c>
      <c r="M187" s="173">
        <f>Перечень!W180</f>
        <v>0</v>
      </c>
      <c r="N187" s="132"/>
      <c r="O187" s="83">
        <f t="shared" si="9"/>
        <v>0</v>
      </c>
    </row>
    <row r="188" spans="1:15" ht="16.5" customHeight="1">
      <c r="A188" s="244"/>
      <c r="B188" s="233"/>
      <c r="C188" s="119" t="s">
        <v>140</v>
      </c>
      <c r="D188" s="165">
        <f>Перечень!R181</f>
        <v>0</v>
      </c>
      <c r="E188" s="19" t="s">
        <v>117</v>
      </c>
      <c r="F188" s="167">
        <f>Перечень!T181</f>
        <v>0</v>
      </c>
      <c r="G188" s="103"/>
      <c r="H188" s="83">
        <f t="shared" si="12"/>
        <v>0</v>
      </c>
      <c r="I188" s="134" t="s">
        <v>250</v>
      </c>
      <c r="J188" s="168">
        <f>Перечень!V181</f>
        <v>0</v>
      </c>
      <c r="K188" s="133"/>
      <c r="L188" s="91">
        <f t="shared" si="10"/>
        <v>0</v>
      </c>
      <c r="M188" s="173">
        <f>Перечень!W181</f>
        <v>0</v>
      </c>
      <c r="N188" s="132"/>
      <c r="O188" s="83">
        <f t="shared" si="9"/>
        <v>0</v>
      </c>
    </row>
    <row r="189" spans="1:15" ht="15" customHeight="1">
      <c r="A189" s="243" t="s">
        <v>189</v>
      </c>
      <c r="B189" s="232" t="s">
        <v>270</v>
      </c>
      <c r="C189" s="119" t="s">
        <v>140</v>
      </c>
      <c r="D189" s="165">
        <f>Перечень!R182</f>
        <v>0</v>
      </c>
      <c r="E189" s="19" t="s">
        <v>31</v>
      </c>
      <c r="F189" s="167">
        <f>Перечень!T182</f>
        <v>0</v>
      </c>
      <c r="G189" s="103"/>
      <c r="H189" s="83">
        <f t="shared" si="12"/>
        <v>0</v>
      </c>
      <c r="I189" s="134" t="s">
        <v>250</v>
      </c>
      <c r="J189" s="168">
        <f>Перечень!V182</f>
        <v>0</v>
      </c>
      <c r="K189" s="133"/>
      <c r="L189" s="91">
        <f t="shared" si="10"/>
        <v>0</v>
      </c>
      <c r="M189" s="173">
        <f>Перечень!W182</f>
        <v>0</v>
      </c>
      <c r="N189" s="132"/>
      <c r="O189" s="83">
        <f t="shared" si="9"/>
        <v>0</v>
      </c>
    </row>
    <row r="190" spans="1:15" ht="15" customHeight="1">
      <c r="A190" s="244"/>
      <c r="B190" s="233"/>
      <c r="C190" s="119" t="s">
        <v>140</v>
      </c>
      <c r="D190" s="165">
        <f>Перечень!R183</f>
        <v>0</v>
      </c>
      <c r="E190" s="19" t="s">
        <v>117</v>
      </c>
      <c r="F190" s="167">
        <f>Перечень!T183</f>
        <v>0</v>
      </c>
      <c r="G190" s="103"/>
      <c r="H190" s="83">
        <f t="shared" si="12"/>
        <v>0</v>
      </c>
      <c r="I190" s="134" t="s">
        <v>250</v>
      </c>
      <c r="J190" s="168">
        <f>Перечень!V183</f>
        <v>0</v>
      </c>
      <c r="K190" s="133"/>
      <c r="L190" s="91">
        <f t="shared" si="10"/>
        <v>0</v>
      </c>
      <c r="M190" s="173">
        <f>Перечень!W183</f>
        <v>0</v>
      </c>
      <c r="N190" s="132"/>
      <c r="O190" s="83">
        <f t="shared" si="9"/>
        <v>0</v>
      </c>
    </row>
    <row r="191" spans="1:15" ht="15" customHeight="1">
      <c r="A191" s="243" t="s">
        <v>190</v>
      </c>
      <c r="B191" s="232" t="s">
        <v>271</v>
      </c>
      <c r="C191" s="119" t="s">
        <v>140</v>
      </c>
      <c r="D191" s="165">
        <f>Перечень!R184</f>
        <v>0</v>
      </c>
      <c r="E191" s="19" t="s">
        <v>31</v>
      </c>
      <c r="F191" s="167">
        <f>Перечень!T184</f>
        <v>0</v>
      </c>
      <c r="G191" s="103"/>
      <c r="H191" s="83">
        <f t="shared" si="12"/>
        <v>0</v>
      </c>
      <c r="I191" s="134" t="s">
        <v>250</v>
      </c>
      <c r="J191" s="168">
        <f>Перечень!V184</f>
        <v>0</v>
      </c>
      <c r="K191" s="133"/>
      <c r="L191" s="91">
        <f t="shared" si="10"/>
        <v>0</v>
      </c>
      <c r="M191" s="173">
        <f>Перечень!W184</f>
        <v>0</v>
      </c>
      <c r="N191" s="132"/>
      <c r="O191" s="83">
        <f t="shared" si="9"/>
        <v>0</v>
      </c>
    </row>
    <row r="192" spans="1:15" ht="15" customHeight="1">
      <c r="A192" s="244"/>
      <c r="B192" s="233"/>
      <c r="C192" s="119" t="s">
        <v>140</v>
      </c>
      <c r="D192" s="165">
        <f>Перечень!R185</f>
        <v>0</v>
      </c>
      <c r="E192" s="19" t="s">
        <v>117</v>
      </c>
      <c r="F192" s="167">
        <f>Перечень!T185</f>
        <v>0</v>
      </c>
      <c r="G192" s="103"/>
      <c r="H192" s="83">
        <f t="shared" si="12"/>
        <v>0</v>
      </c>
      <c r="I192" s="134" t="s">
        <v>250</v>
      </c>
      <c r="J192" s="168">
        <f>Перечень!V185</f>
        <v>0</v>
      </c>
      <c r="K192" s="133"/>
      <c r="L192" s="91">
        <f t="shared" si="10"/>
        <v>0</v>
      </c>
      <c r="M192" s="173">
        <f>Перечень!W185</f>
        <v>0</v>
      </c>
      <c r="N192" s="132"/>
      <c r="O192" s="83">
        <f t="shared" si="9"/>
        <v>0</v>
      </c>
    </row>
    <row r="193" spans="1:15" ht="15" customHeight="1">
      <c r="A193" s="243" t="s">
        <v>191</v>
      </c>
      <c r="B193" s="232" t="s">
        <v>312</v>
      </c>
      <c r="C193" s="119" t="s">
        <v>140</v>
      </c>
      <c r="D193" s="165">
        <f>Перечень!R186</f>
        <v>0</v>
      </c>
      <c r="E193" s="19" t="s">
        <v>31</v>
      </c>
      <c r="F193" s="167">
        <f>Перечень!T186</f>
        <v>0</v>
      </c>
      <c r="G193" s="103"/>
      <c r="H193" s="83">
        <f t="shared" si="12"/>
        <v>0</v>
      </c>
      <c r="I193" s="134" t="s">
        <v>250</v>
      </c>
      <c r="J193" s="168">
        <f>Перечень!V186</f>
        <v>0</v>
      </c>
      <c r="K193" s="133"/>
      <c r="L193" s="91">
        <f t="shared" si="10"/>
        <v>0</v>
      </c>
      <c r="M193" s="173">
        <f>Перечень!W186</f>
        <v>0</v>
      </c>
      <c r="N193" s="132"/>
      <c r="O193" s="83">
        <f t="shared" si="9"/>
        <v>0</v>
      </c>
    </row>
    <row r="194" spans="1:15" ht="16.5" customHeight="1">
      <c r="A194" s="244"/>
      <c r="B194" s="233"/>
      <c r="C194" s="119" t="s">
        <v>140</v>
      </c>
      <c r="D194" s="165">
        <f>Перечень!R187</f>
        <v>0</v>
      </c>
      <c r="E194" s="19" t="s">
        <v>117</v>
      </c>
      <c r="F194" s="167">
        <f>Перечень!T187</f>
        <v>0</v>
      </c>
      <c r="G194" s="103"/>
      <c r="H194" s="83">
        <f t="shared" si="12"/>
        <v>0</v>
      </c>
      <c r="I194" s="134" t="s">
        <v>250</v>
      </c>
      <c r="J194" s="168">
        <f>Перечень!V187</f>
        <v>0</v>
      </c>
      <c r="K194" s="133"/>
      <c r="L194" s="91">
        <f t="shared" si="10"/>
        <v>0</v>
      </c>
      <c r="M194" s="173">
        <f>Перечень!W187</f>
        <v>0</v>
      </c>
      <c r="N194" s="132"/>
      <c r="O194" s="83">
        <f t="shared" si="9"/>
        <v>0</v>
      </c>
    </row>
    <row r="195" spans="1:15" ht="13.5" customHeight="1">
      <c r="A195" s="243" t="s">
        <v>192</v>
      </c>
      <c r="B195" s="232" t="s">
        <v>302</v>
      </c>
      <c r="C195" s="119" t="s">
        <v>140</v>
      </c>
      <c r="D195" s="165">
        <f>Перечень!R188</f>
        <v>0</v>
      </c>
      <c r="E195" s="19" t="s">
        <v>31</v>
      </c>
      <c r="F195" s="167">
        <f>Перечень!T188</f>
        <v>0</v>
      </c>
      <c r="G195" s="103"/>
      <c r="H195" s="83">
        <f t="shared" si="12"/>
        <v>0</v>
      </c>
      <c r="I195" s="134" t="s">
        <v>250</v>
      </c>
      <c r="J195" s="168">
        <f>Перечень!V188</f>
        <v>0</v>
      </c>
      <c r="K195" s="133"/>
      <c r="L195" s="91">
        <f t="shared" si="10"/>
        <v>0</v>
      </c>
      <c r="M195" s="173">
        <f>Перечень!W188</f>
        <v>0</v>
      </c>
      <c r="N195" s="132"/>
      <c r="O195" s="83">
        <f t="shared" si="9"/>
        <v>0</v>
      </c>
    </row>
    <row r="196" spans="1:15" ht="15" customHeight="1">
      <c r="A196" s="244"/>
      <c r="B196" s="233"/>
      <c r="C196" s="119" t="s">
        <v>140</v>
      </c>
      <c r="D196" s="165">
        <f>Перечень!R189</f>
        <v>0</v>
      </c>
      <c r="E196" s="19" t="s">
        <v>117</v>
      </c>
      <c r="F196" s="167">
        <f>Перечень!T189</f>
        <v>0</v>
      </c>
      <c r="G196" s="103"/>
      <c r="H196" s="83">
        <f t="shared" si="12"/>
        <v>0</v>
      </c>
      <c r="I196" s="134" t="s">
        <v>250</v>
      </c>
      <c r="J196" s="168">
        <f>Перечень!V189</f>
        <v>0</v>
      </c>
      <c r="K196" s="133"/>
      <c r="L196" s="91">
        <f t="shared" si="10"/>
        <v>0</v>
      </c>
      <c r="M196" s="173">
        <f>Перечень!W189</f>
        <v>0</v>
      </c>
      <c r="N196" s="132"/>
      <c r="O196" s="83">
        <f t="shared" si="9"/>
        <v>0</v>
      </c>
    </row>
    <row r="197" spans="1:15" ht="14.25" customHeight="1">
      <c r="A197" s="243" t="s">
        <v>272</v>
      </c>
      <c r="B197" s="232" t="s">
        <v>303</v>
      </c>
      <c r="C197" s="119" t="s">
        <v>140</v>
      </c>
      <c r="D197" s="165">
        <f>Перечень!R190</f>
        <v>0</v>
      </c>
      <c r="E197" s="19" t="s">
        <v>31</v>
      </c>
      <c r="F197" s="167">
        <f>Перечень!T190</f>
        <v>0</v>
      </c>
      <c r="G197" s="103"/>
      <c r="H197" s="83">
        <f t="shared" si="12"/>
        <v>0</v>
      </c>
      <c r="I197" s="134" t="s">
        <v>250</v>
      </c>
      <c r="J197" s="168">
        <f>Перечень!V190</f>
        <v>0</v>
      </c>
      <c r="K197" s="133"/>
      <c r="L197" s="91">
        <f t="shared" si="10"/>
        <v>0</v>
      </c>
      <c r="M197" s="173">
        <f>Перечень!W190</f>
        <v>0</v>
      </c>
      <c r="N197" s="132"/>
      <c r="O197" s="83">
        <f t="shared" si="9"/>
        <v>0</v>
      </c>
    </row>
    <row r="198" spans="1:15" ht="15.75" customHeight="1">
      <c r="A198" s="244"/>
      <c r="B198" s="233"/>
      <c r="C198" s="119" t="s">
        <v>140</v>
      </c>
      <c r="D198" s="165">
        <f>Перечень!R191</f>
        <v>0</v>
      </c>
      <c r="E198" s="19" t="s">
        <v>117</v>
      </c>
      <c r="F198" s="167">
        <f>Перечень!T191</f>
        <v>0</v>
      </c>
      <c r="G198" s="103"/>
      <c r="H198" s="83">
        <f t="shared" si="12"/>
        <v>0</v>
      </c>
      <c r="I198" s="134" t="s">
        <v>250</v>
      </c>
      <c r="J198" s="168">
        <f>Перечень!V191</f>
        <v>0</v>
      </c>
      <c r="K198" s="133"/>
      <c r="L198" s="91">
        <f t="shared" si="10"/>
        <v>0</v>
      </c>
      <c r="M198" s="173">
        <f>Перечень!W191</f>
        <v>0</v>
      </c>
      <c r="N198" s="132"/>
      <c r="O198" s="83">
        <f t="shared" si="9"/>
        <v>0</v>
      </c>
    </row>
    <row r="199" spans="1:15" ht="14.25" customHeight="1">
      <c r="A199" s="243" t="s">
        <v>273</v>
      </c>
      <c r="B199" s="232" t="s">
        <v>222</v>
      </c>
      <c r="C199" s="119" t="s">
        <v>140</v>
      </c>
      <c r="D199" s="165">
        <f>Перечень!R192</f>
        <v>1</v>
      </c>
      <c r="E199" s="19" t="s">
        <v>31</v>
      </c>
      <c r="F199" s="167">
        <f>Перечень!T192</f>
        <v>60</v>
      </c>
      <c r="G199" s="103"/>
      <c r="H199" s="83">
        <f t="shared" si="12"/>
        <v>-60</v>
      </c>
      <c r="I199" s="134" t="s">
        <v>250</v>
      </c>
      <c r="J199" s="168">
        <f>Перечень!V192</f>
        <v>0.25</v>
      </c>
      <c r="K199" s="133"/>
      <c r="L199" s="91">
        <f t="shared" si="10"/>
        <v>-0.25</v>
      </c>
      <c r="M199" s="173">
        <f>Перечень!W192</f>
        <v>1.2</v>
      </c>
      <c r="N199" s="132"/>
      <c r="O199" s="83">
        <f t="shared" si="9"/>
        <v>-1.2</v>
      </c>
    </row>
    <row r="200" spans="1:15" ht="15" customHeight="1">
      <c r="A200" s="244"/>
      <c r="B200" s="233"/>
      <c r="C200" s="119" t="s">
        <v>140</v>
      </c>
      <c r="D200" s="165">
        <f>Перечень!R193</f>
        <v>0</v>
      </c>
      <c r="E200" s="19" t="s">
        <v>117</v>
      </c>
      <c r="F200" s="167">
        <f>Перечень!T193</f>
        <v>0</v>
      </c>
      <c r="G200" s="103"/>
      <c r="H200" s="83">
        <f t="shared" si="12"/>
        <v>0</v>
      </c>
      <c r="I200" s="134" t="s">
        <v>250</v>
      </c>
      <c r="J200" s="168">
        <f>Перечень!V193</f>
        <v>0</v>
      </c>
      <c r="K200" s="133"/>
      <c r="L200" s="91">
        <f t="shared" si="10"/>
        <v>0</v>
      </c>
      <c r="M200" s="173">
        <f>Перечень!W193</f>
        <v>0</v>
      </c>
      <c r="N200" s="132"/>
      <c r="O200" s="83">
        <f t="shared" si="9"/>
        <v>0</v>
      </c>
    </row>
    <row r="201" spans="1:15" ht="14.25" customHeight="1">
      <c r="A201" s="243" t="s">
        <v>274</v>
      </c>
      <c r="B201" s="232" t="s">
        <v>183</v>
      </c>
      <c r="C201" s="119" t="s">
        <v>140</v>
      </c>
      <c r="D201" s="165">
        <f>Перечень!R194</f>
        <v>0</v>
      </c>
      <c r="E201" s="19" t="s">
        <v>31</v>
      </c>
      <c r="F201" s="167">
        <f>Перечень!T194</f>
        <v>0</v>
      </c>
      <c r="G201" s="103"/>
      <c r="H201" s="83">
        <f t="shared" si="12"/>
        <v>0</v>
      </c>
      <c r="I201" s="134" t="s">
        <v>250</v>
      </c>
      <c r="J201" s="168">
        <f>Перечень!V194</f>
        <v>0</v>
      </c>
      <c r="K201" s="133"/>
      <c r="L201" s="91">
        <f t="shared" si="10"/>
        <v>0</v>
      </c>
      <c r="M201" s="173">
        <f>Перечень!W194</f>
        <v>0</v>
      </c>
      <c r="N201" s="132"/>
      <c r="O201" s="83">
        <f t="shared" si="9"/>
        <v>0</v>
      </c>
    </row>
    <row r="202" spans="1:15" ht="16.5" customHeight="1">
      <c r="A202" s="244"/>
      <c r="B202" s="233"/>
      <c r="C202" s="119" t="s">
        <v>140</v>
      </c>
      <c r="D202" s="165">
        <f>Перечень!R195</f>
        <v>0</v>
      </c>
      <c r="E202" s="19" t="s">
        <v>117</v>
      </c>
      <c r="F202" s="167">
        <f>Перечень!T195</f>
        <v>0</v>
      </c>
      <c r="G202" s="103"/>
      <c r="H202" s="83">
        <f t="shared" si="12"/>
        <v>0</v>
      </c>
      <c r="I202" s="134" t="s">
        <v>250</v>
      </c>
      <c r="J202" s="168">
        <f>Перечень!V195</f>
        <v>0</v>
      </c>
      <c r="K202" s="133"/>
      <c r="L202" s="91">
        <f t="shared" si="10"/>
        <v>0</v>
      </c>
      <c r="M202" s="173">
        <f>Перечень!W195</f>
        <v>0</v>
      </c>
      <c r="N202" s="132"/>
      <c r="O202" s="83">
        <f t="shared" si="9"/>
        <v>0</v>
      </c>
    </row>
    <row r="203" spans="1:15" ht="15" customHeight="1">
      <c r="A203" s="243" t="s">
        <v>315</v>
      </c>
      <c r="B203" s="232" t="s">
        <v>183</v>
      </c>
      <c r="C203" s="119" t="s">
        <v>140</v>
      </c>
      <c r="D203" s="165">
        <f>Перечень!R196</f>
        <v>0</v>
      </c>
      <c r="E203" s="19" t="s">
        <v>31</v>
      </c>
      <c r="F203" s="167">
        <f>Перечень!T196</f>
        <v>0</v>
      </c>
      <c r="G203" s="103"/>
      <c r="H203" s="83">
        <f t="shared" si="12"/>
        <v>0</v>
      </c>
      <c r="I203" s="134" t="s">
        <v>250</v>
      </c>
      <c r="J203" s="168">
        <f>Перечень!V196</f>
        <v>0</v>
      </c>
      <c r="K203" s="133"/>
      <c r="L203" s="91">
        <f t="shared" si="10"/>
        <v>0</v>
      </c>
      <c r="M203" s="173">
        <f>Перечень!W196</f>
        <v>0</v>
      </c>
      <c r="N203" s="132"/>
      <c r="O203" s="83">
        <f t="shared" si="9"/>
        <v>0</v>
      </c>
    </row>
    <row r="204" spans="1:15" ht="15.75" customHeight="1">
      <c r="A204" s="244"/>
      <c r="B204" s="233"/>
      <c r="C204" s="119" t="s">
        <v>140</v>
      </c>
      <c r="D204" s="165">
        <f>Перечень!R197</f>
        <v>0</v>
      </c>
      <c r="E204" s="19" t="s">
        <v>117</v>
      </c>
      <c r="F204" s="167">
        <f>Перечень!T197</f>
        <v>0</v>
      </c>
      <c r="G204" s="103"/>
      <c r="H204" s="83">
        <f t="shared" si="12"/>
        <v>0</v>
      </c>
      <c r="I204" s="134" t="s">
        <v>250</v>
      </c>
      <c r="J204" s="168">
        <f>Перечень!V197</f>
        <v>0</v>
      </c>
      <c r="K204" s="133"/>
      <c r="L204" s="91">
        <f t="shared" si="10"/>
        <v>0</v>
      </c>
      <c r="M204" s="173">
        <f>Перечень!W197</f>
        <v>0</v>
      </c>
      <c r="N204" s="132"/>
      <c r="O204" s="83">
        <f t="shared" si="9"/>
        <v>0</v>
      </c>
    </row>
    <row r="205" spans="1:15" ht="15" customHeight="1">
      <c r="A205" s="251" t="s">
        <v>193</v>
      </c>
      <c r="B205" s="252"/>
      <c r="C205" s="124"/>
      <c r="D205" s="76"/>
      <c r="E205" s="77" t="s">
        <v>31</v>
      </c>
      <c r="F205" s="78">
        <f>F183+F185+F187+F189+F191+F193+F195+F197+F199+F201+F203</f>
        <v>60</v>
      </c>
      <c r="G205" s="78">
        <f>G183+G185+G187+G189+G191+G193+G195+G197+G199+G201+G203</f>
        <v>0</v>
      </c>
      <c r="H205" s="78">
        <f t="shared" si="12"/>
        <v>-60</v>
      </c>
      <c r="I205" s="79" t="s">
        <v>29</v>
      </c>
      <c r="J205" s="90">
        <f>J183+J185+J187+J189+J191+J193+J195+J197+J199+J201+J203</f>
        <v>0.25</v>
      </c>
      <c r="K205" s="90">
        <f>K183+K185+K187+K189+K191+K193+K195+K197+K199+K201+K203</f>
        <v>0</v>
      </c>
      <c r="L205" s="90">
        <f t="shared" si="10"/>
        <v>-0.25</v>
      </c>
      <c r="M205" s="78">
        <f>M183+M185+M187+M189+M191+M193+M195+M197+M199+M201+M203</f>
        <v>1.2</v>
      </c>
      <c r="N205" s="78">
        <f>N183+N185+N187+N189+N191+N193+N195+N197+N199+N201+N203</f>
        <v>0</v>
      </c>
      <c r="O205" s="78">
        <f t="shared" si="9"/>
        <v>-1.2</v>
      </c>
    </row>
    <row r="206" spans="1:15" ht="15" customHeight="1">
      <c r="A206" s="253"/>
      <c r="B206" s="254"/>
      <c r="C206" s="124"/>
      <c r="D206" s="76"/>
      <c r="E206" s="77" t="s">
        <v>117</v>
      </c>
      <c r="F206" s="78">
        <f>F184+F186+F188+F190+F192+F194+F196+F198+F200+F202+F204</f>
        <v>0</v>
      </c>
      <c r="G206" s="78">
        <f>G184+G186+G188+G190+G192+G194+G196+G198+G200+G202+G204</f>
        <v>0</v>
      </c>
      <c r="H206" s="78">
        <f t="shared" si="12"/>
        <v>0</v>
      </c>
      <c r="I206" s="80"/>
      <c r="J206" s="90">
        <f>J184+J186+J188+J190+J192+J194+J196+J198+J200+J202+J204</f>
        <v>0</v>
      </c>
      <c r="K206" s="90">
        <f>K184+K186+K188+K190+K192+K194+K196+K198+K200+K202+K204</f>
        <v>0</v>
      </c>
      <c r="L206" s="90">
        <f t="shared" si="10"/>
        <v>0</v>
      </c>
      <c r="M206" s="78">
        <f>M184+M186+M188+M190+M192+M194+M196+M198+M200+M202+M204</f>
        <v>0</v>
      </c>
      <c r="N206" s="78">
        <f>N184+N186+N188+N190+N192+N194+N196+N198+N200+N202+N204</f>
        <v>0</v>
      </c>
      <c r="O206" s="78">
        <f t="shared" si="9"/>
        <v>0</v>
      </c>
    </row>
    <row r="207" spans="1:15" ht="12.75">
      <c r="A207" s="255"/>
      <c r="B207" s="256"/>
      <c r="C207" s="124"/>
      <c r="D207" s="81"/>
      <c r="E207" s="82" t="s">
        <v>129</v>
      </c>
      <c r="F207" s="83">
        <f>F205+F206</f>
        <v>60</v>
      </c>
      <c r="G207" s="83">
        <f>G205+G206</f>
        <v>0</v>
      </c>
      <c r="H207" s="83">
        <f t="shared" si="12"/>
        <v>-60</v>
      </c>
      <c r="I207" s="80"/>
      <c r="J207" s="91">
        <f>J205+J206</f>
        <v>0.25</v>
      </c>
      <c r="K207" s="91">
        <f>K205+K206</f>
        <v>0</v>
      </c>
      <c r="L207" s="91">
        <f t="shared" si="10"/>
        <v>-0.25</v>
      </c>
      <c r="M207" s="83">
        <f>M205+M206</f>
        <v>1.2</v>
      </c>
      <c r="N207" s="83">
        <f>N205+N206</f>
        <v>0</v>
      </c>
      <c r="O207" s="83">
        <f t="shared" si="9"/>
        <v>-1.2</v>
      </c>
    </row>
    <row r="208" spans="1:15" ht="13.5" customHeight="1">
      <c r="A208" s="237" t="s">
        <v>164</v>
      </c>
      <c r="B208" s="238"/>
      <c r="C208" s="125"/>
      <c r="D208" s="73"/>
      <c r="E208" s="65" t="s">
        <v>31</v>
      </c>
      <c r="F208" s="66">
        <f>F117+F134+F161+F178+F205</f>
        <v>706</v>
      </c>
      <c r="G208" s="66">
        <f>G117+G134+G161+G178+G205</f>
        <v>0</v>
      </c>
      <c r="H208" s="66">
        <f t="shared" si="12"/>
        <v>-706</v>
      </c>
      <c r="I208" s="67" t="s">
        <v>29</v>
      </c>
      <c r="J208" s="95" t="s">
        <v>29</v>
      </c>
      <c r="K208" s="95" t="s">
        <v>29</v>
      </c>
      <c r="L208" s="95" t="s">
        <v>29</v>
      </c>
      <c r="M208" s="66">
        <f>M117+M134+M161+M178+M205</f>
        <v>23.2</v>
      </c>
      <c r="N208" s="66">
        <f>N117+N134+N161+N178+N205</f>
        <v>0</v>
      </c>
      <c r="O208" s="66">
        <f t="shared" si="9"/>
        <v>-23.2</v>
      </c>
    </row>
    <row r="209" spans="1:15" ht="15" customHeight="1">
      <c r="A209" s="239"/>
      <c r="B209" s="240"/>
      <c r="C209" s="125"/>
      <c r="D209" s="73"/>
      <c r="E209" s="65" t="s">
        <v>117</v>
      </c>
      <c r="F209" s="66">
        <f>F118+F135+F162+F179+F206</f>
        <v>10</v>
      </c>
      <c r="G209" s="66">
        <f>G118+G135+G162+G179+G206</f>
        <v>0</v>
      </c>
      <c r="H209" s="66">
        <f t="shared" si="12"/>
        <v>-10</v>
      </c>
      <c r="I209" s="69"/>
      <c r="J209" s="96"/>
      <c r="K209" s="96"/>
      <c r="L209" s="96"/>
      <c r="M209" s="66">
        <f>M118+M135+M162+M179+M206</f>
        <v>1.4</v>
      </c>
      <c r="N209" s="66">
        <f>N118+N135+N162+N179+N206</f>
        <v>0</v>
      </c>
      <c r="O209" s="66">
        <f t="shared" si="9"/>
        <v>-1.4</v>
      </c>
    </row>
    <row r="210" spans="1:15" ht="12.75">
      <c r="A210" s="241"/>
      <c r="B210" s="242"/>
      <c r="C210" s="125"/>
      <c r="D210" s="74"/>
      <c r="E210" s="71" t="s">
        <v>129</v>
      </c>
      <c r="F210" s="72">
        <f>F208+F209</f>
        <v>716</v>
      </c>
      <c r="G210" s="72">
        <f>G208+G209</f>
        <v>0</v>
      </c>
      <c r="H210" s="72">
        <f t="shared" si="12"/>
        <v>-716</v>
      </c>
      <c r="I210" s="69"/>
      <c r="J210" s="96"/>
      <c r="K210" s="96"/>
      <c r="L210" s="96"/>
      <c r="M210" s="72">
        <f>M208+M209</f>
        <v>24.599999999999998</v>
      </c>
      <c r="N210" s="72">
        <f>N208+N209</f>
        <v>0</v>
      </c>
      <c r="O210" s="72">
        <f t="shared" si="9"/>
        <v>-24.599999999999998</v>
      </c>
    </row>
    <row r="211" spans="1:15" ht="36">
      <c r="A211" s="62">
        <v>4</v>
      </c>
      <c r="B211" s="62" t="s">
        <v>223</v>
      </c>
      <c r="C211" s="117"/>
      <c r="D211" s="118"/>
      <c r="E211" s="30"/>
      <c r="F211" s="126"/>
      <c r="G211" s="126"/>
      <c r="H211" s="127"/>
      <c r="I211" s="118"/>
      <c r="J211" s="128"/>
      <c r="K211" s="128"/>
      <c r="L211" s="128"/>
      <c r="M211" s="129"/>
      <c r="N211" s="129"/>
      <c r="O211" s="129"/>
    </row>
    <row r="212" spans="1:15" ht="14.25" customHeight="1">
      <c r="A212" s="243" t="s">
        <v>197</v>
      </c>
      <c r="B212" s="232" t="s">
        <v>206</v>
      </c>
      <c r="C212" s="119" t="s">
        <v>140</v>
      </c>
      <c r="D212" s="165">
        <f>Перечень!R205</f>
        <v>0</v>
      </c>
      <c r="E212" s="19" t="s">
        <v>31</v>
      </c>
      <c r="F212" s="167">
        <f>Перечень!T205</f>
        <v>0</v>
      </c>
      <c r="G212" s="103"/>
      <c r="H212" s="83">
        <f aca="true" t="shared" si="13" ref="H212:H230">G212-F212</f>
        <v>0</v>
      </c>
      <c r="I212" s="119" t="s">
        <v>19</v>
      </c>
      <c r="J212" s="168">
        <f>Перечень!V205</f>
        <v>0</v>
      </c>
      <c r="K212" s="133"/>
      <c r="L212" s="91">
        <f aca="true" t="shared" si="14" ref="L212:L275">K212-J212</f>
        <v>0</v>
      </c>
      <c r="M212" s="173">
        <f>Перечень!W205</f>
        <v>0</v>
      </c>
      <c r="N212" s="132"/>
      <c r="O212" s="83">
        <f aca="true" t="shared" si="15" ref="O212:O275">N212-M212</f>
        <v>0</v>
      </c>
    </row>
    <row r="213" spans="1:15" ht="15.75" customHeight="1">
      <c r="A213" s="244"/>
      <c r="B213" s="233"/>
      <c r="C213" s="119" t="s">
        <v>140</v>
      </c>
      <c r="D213" s="165">
        <f>Перечень!R206</f>
        <v>0</v>
      </c>
      <c r="E213" s="19" t="s">
        <v>117</v>
      </c>
      <c r="F213" s="167">
        <f>Перечень!T206</f>
        <v>0</v>
      </c>
      <c r="G213" s="103"/>
      <c r="H213" s="83">
        <f t="shared" si="13"/>
        <v>0</v>
      </c>
      <c r="I213" s="119" t="s">
        <v>19</v>
      </c>
      <c r="J213" s="168">
        <f>Перечень!V206</f>
        <v>0</v>
      </c>
      <c r="K213" s="133"/>
      <c r="L213" s="91">
        <f t="shared" si="14"/>
        <v>0</v>
      </c>
      <c r="M213" s="173">
        <f>Перечень!W206</f>
        <v>0</v>
      </c>
      <c r="N213" s="132"/>
      <c r="O213" s="83">
        <f t="shared" si="15"/>
        <v>0</v>
      </c>
    </row>
    <row r="214" spans="1:15" ht="14.25" customHeight="1">
      <c r="A214" s="243" t="s">
        <v>198</v>
      </c>
      <c r="B214" s="232" t="s">
        <v>207</v>
      </c>
      <c r="C214" s="119" t="s">
        <v>140</v>
      </c>
      <c r="D214" s="165">
        <f>Перечень!R207</f>
        <v>0</v>
      </c>
      <c r="E214" s="19" t="s">
        <v>31</v>
      </c>
      <c r="F214" s="167">
        <f>Перечень!T207</f>
        <v>0</v>
      </c>
      <c r="G214" s="103"/>
      <c r="H214" s="83">
        <f t="shared" si="13"/>
        <v>0</v>
      </c>
      <c r="I214" s="119" t="s">
        <v>19</v>
      </c>
      <c r="J214" s="168">
        <f>Перечень!V207</f>
        <v>0</v>
      </c>
      <c r="K214" s="133"/>
      <c r="L214" s="91">
        <f t="shared" si="14"/>
        <v>0</v>
      </c>
      <c r="M214" s="173">
        <f>Перечень!W207</f>
        <v>0</v>
      </c>
      <c r="N214" s="132"/>
      <c r="O214" s="83">
        <f t="shared" si="15"/>
        <v>0</v>
      </c>
    </row>
    <row r="215" spans="1:15" ht="14.25" customHeight="1">
      <c r="A215" s="244"/>
      <c r="B215" s="233"/>
      <c r="C215" s="119" t="s">
        <v>140</v>
      </c>
      <c r="D215" s="165">
        <f>Перечень!R208</f>
        <v>0</v>
      </c>
      <c r="E215" s="19" t="s">
        <v>117</v>
      </c>
      <c r="F215" s="167">
        <f>Перечень!T208</f>
        <v>0</v>
      </c>
      <c r="G215" s="103"/>
      <c r="H215" s="83">
        <f t="shared" si="13"/>
        <v>0</v>
      </c>
      <c r="I215" s="119" t="s">
        <v>19</v>
      </c>
      <c r="J215" s="168">
        <f>Перечень!V208</f>
        <v>0</v>
      </c>
      <c r="K215" s="133"/>
      <c r="L215" s="91">
        <f t="shared" si="14"/>
        <v>0</v>
      </c>
      <c r="M215" s="173">
        <f>Перечень!W208</f>
        <v>0</v>
      </c>
      <c r="N215" s="132"/>
      <c r="O215" s="83">
        <f t="shared" si="15"/>
        <v>0</v>
      </c>
    </row>
    <row r="216" spans="1:15" ht="13.5" customHeight="1">
      <c r="A216" s="243" t="s">
        <v>199</v>
      </c>
      <c r="B216" s="232" t="s">
        <v>208</v>
      </c>
      <c r="C216" s="119" t="s">
        <v>140</v>
      </c>
      <c r="D216" s="165">
        <f>Перечень!R209</f>
        <v>0</v>
      </c>
      <c r="E216" s="19" t="s">
        <v>31</v>
      </c>
      <c r="F216" s="167">
        <f>Перечень!T209</f>
        <v>0</v>
      </c>
      <c r="G216" s="103"/>
      <c r="H216" s="83">
        <f t="shared" si="13"/>
        <v>0</v>
      </c>
      <c r="I216" s="119" t="s">
        <v>19</v>
      </c>
      <c r="J216" s="168">
        <f>Перечень!V209</f>
        <v>0</v>
      </c>
      <c r="K216" s="133"/>
      <c r="L216" s="91">
        <f t="shared" si="14"/>
        <v>0</v>
      </c>
      <c r="M216" s="173">
        <f>Перечень!W209</f>
        <v>0</v>
      </c>
      <c r="N216" s="132"/>
      <c r="O216" s="83">
        <f t="shared" si="15"/>
        <v>0</v>
      </c>
    </row>
    <row r="217" spans="1:15" ht="15" customHeight="1">
      <c r="A217" s="244"/>
      <c r="B217" s="233"/>
      <c r="C217" s="119" t="s">
        <v>140</v>
      </c>
      <c r="D217" s="165">
        <f>Перечень!R210</f>
        <v>0</v>
      </c>
      <c r="E217" s="19" t="s">
        <v>117</v>
      </c>
      <c r="F217" s="167">
        <f>Перечень!T210</f>
        <v>0</v>
      </c>
      <c r="G217" s="103"/>
      <c r="H217" s="83">
        <f t="shared" si="13"/>
        <v>0</v>
      </c>
      <c r="I217" s="119" t="s">
        <v>19</v>
      </c>
      <c r="J217" s="168">
        <f>Перечень!V210</f>
        <v>0</v>
      </c>
      <c r="K217" s="133"/>
      <c r="L217" s="91">
        <f t="shared" si="14"/>
        <v>0</v>
      </c>
      <c r="M217" s="173">
        <f>Перечень!W210</f>
        <v>0</v>
      </c>
      <c r="N217" s="132"/>
      <c r="O217" s="83">
        <f t="shared" si="15"/>
        <v>0</v>
      </c>
    </row>
    <row r="218" spans="1:15" ht="13.5" customHeight="1">
      <c r="A218" s="243" t="s">
        <v>200</v>
      </c>
      <c r="B218" s="232" t="s">
        <v>209</v>
      </c>
      <c r="C218" s="119" t="s">
        <v>140</v>
      </c>
      <c r="D218" s="165">
        <f>Перечень!R211</f>
        <v>0</v>
      </c>
      <c r="E218" s="19" t="s">
        <v>31</v>
      </c>
      <c r="F218" s="167">
        <f>Перечень!T211</f>
        <v>0</v>
      </c>
      <c r="G218" s="103"/>
      <c r="H218" s="83">
        <f t="shared" si="13"/>
        <v>0</v>
      </c>
      <c r="I218" s="119" t="s">
        <v>19</v>
      </c>
      <c r="J218" s="168">
        <f>Перечень!V211</f>
        <v>0</v>
      </c>
      <c r="K218" s="133"/>
      <c r="L218" s="91">
        <f t="shared" si="14"/>
        <v>0</v>
      </c>
      <c r="M218" s="173">
        <f>Перечень!W211</f>
        <v>0</v>
      </c>
      <c r="N218" s="132"/>
      <c r="O218" s="83">
        <f t="shared" si="15"/>
        <v>0</v>
      </c>
    </row>
    <row r="219" spans="1:15" ht="15" customHeight="1">
      <c r="A219" s="244"/>
      <c r="B219" s="233"/>
      <c r="C219" s="119" t="s">
        <v>140</v>
      </c>
      <c r="D219" s="165">
        <f>Перечень!R212</f>
        <v>0</v>
      </c>
      <c r="E219" s="19" t="s">
        <v>117</v>
      </c>
      <c r="F219" s="167">
        <f>Перечень!T212</f>
        <v>0</v>
      </c>
      <c r="G219" s="103"/>
      <c r="H219" s="83">
        <f t="shared" si="13"/>
        <v>0</v>
      </c>
      <c r="I219" s="119" t="s">
        <v>19</v>
      </c>
      <c r="J219" s="168">
        <f>Перечень!V212</f>
        <v>0</v>
      </c>
      <c r="K219" s="133"/>
      <c r="L219" s="91">
        <f t="shared" si="14"/>
        <v>0</v>
      </c>
      <c r="M219" s="173">
        <f>Перечень!W212</f>
        <v>0</v>
      </c>
      <c r="N219" s="132"/>
      <c r="O219" s="83">
        <f t="shared" si="15"/>
        <v>0</v>
      </c>
    </row>
    <row r="220" spans="1:15" ht="13.5" customHeight="1">
      <c r="A220" s="243" t="s">
        <v>201</v>
      </c>
      <c r="B220" s="232" t="s">
        <v>210</v>
      </c>
      <c r="C220" s="119" t="s">
        <v>140</v>
      </c>
      <c r="D220" s="165">
        <f>Перечень!R213</f>
        <v>0</v>
      </c>
      <c r="E220" s="19" t="s">
        <v>31</v>
      </c>
      <c r="F220" s="167">
        <f>Перечень!T213</f>
        <v>0</v>
      </c>
      <c r="G220" s="103"/>
      <c r="H220" s="83">
        <f t="shared" si="13"/>
        <v>0</v>
      </c>
      <c r="I220" s="119" t="s">
        <v>19</v>
      </c>
      <c r="J220" s="168">
        <f>Перечень!V213</f>
        <v>0</v>
      </c>
      <c r="K220" s="133"/>
      <c r="L220" s="91">
        <f t="shared" si="14"/>
        <v>0</v>
      </c>
      <c r="M220" s="173">
        <f>Перечень!W213</f>
        <v>0</v>
      </c>
      <c r="N220" s="132"/>
      <c r="O220" s="83">
        <f t="shared" si="15"/>
        <v>0</v>
      </c>
    </row>
    <row r="221" spans="1:15" ht="15" customHeight="1">
      <c r="A221" s="244"/>
      <c r="B221" s="233"/>
      <c r="C221" s="119" t="s">
        <v>140</v>
      </c>
      <c r="D221" s="165">
        <f>Перечень!R214</f>
        <v>0</v>
      </c>
      <c r="E221" s="19" t="s">
        <v>117</v>
      </c>
      <c r="F221" s="167">
        <f>Перечень!T214</f>
        <v>0</v>
      </c>
      <c r="G221" s="103"/>
      <c r="H221" s="83">
        <f t="shared" si="13"/>
        <v>0</v>
      </c>
      <c r="I221" s="119" t="s">
        <v>19</v>
      </c>
      <c r="J221" s="168">
        <f>Перечень!V214</f>
        <v>0</v>
      </c>
      <c r="K221" s="133"/>
      <c r="L221" s="91">
        <f t="shared" si="14"/>
        <v>0</v>
      </c>
      <c r="M221" s="173">
        <f>Перечень!W214</f>
        <v>0</v>
      </c>
      <c r="N221" s="132"/>
      <c r="O221" s="83">
        <f t="shared" si="15"/>
        <v>0</v>
      </c>
    </row>
    <row r="222" spans="1:15" ht="15" customHeight="1">
      <c r="A222" s="243" t="s">
        <v>202</v>
      </c>
      <c r="B222" s="232" t="s">
        <v>211</v>
      </c>
      <c r="C222" s="119" t="s">
        <v>140</v>
      </c>
      <c r="D222" s="165">
        <f>Перечень!R215</f>
        <v>0</v>
      </c>
      <c r="E222" s="19" t="s">
        <v>31</v>
      </c>
      <c r="F222" s="167">
        <f>Перечень!T215</f>
        <v>0</v>
      </c>
      <c r="G222" s="103"/>
      <c r="H222" s="83">
        <f t="shared" si="13"/>
        <v>0</v>
      </c>
      <c r="I222" s="119" t="s">
        <v>19</v>
      </c>
      <c r="J222" s="168">
        <f>Перечень!V215</f>
        <v>0</v>
      </c>
      <c r="K222" s="133"/>
      <c r="L222" s="91">
        <f t="shared" si="14"/>
        <v>0</v>
      </c>
      <c r="M222" s="173">
        <f>Перечень!W215</f>
        <v>0</v>
      </c>
      <c r="N222" s="132"/>
      <c r="O222" s="83">
        <f t="shared" si="15"/>
        <v>0</v>
      </c>
    </row>
    <row r="223" spans="1:15" ht="16.5" customHeight="1">
      <c r="A223" s="244"/>
      <c r="B223" s="233"/>
      <c r="C223" s="119" t="s">
        <v>140</v>
      </c>
      <c r="D223" s="165">
        <f>Перечень!R216</f>
        <v>0</v>
      </c>
      <c r="E223" s="19" t="s">
        <v>117</v>
      </c>
      <c r="F223" s="167">
        <f>Перечень!T216</f>
        <v>0</v>
      </c>
      <c r="G223" s="103"/>
      <c r="H223" s="83">
        <f t="shared" si="13"/>
        <v>0</v>
      </c>
      <c r="I223" s="119" t="s">
        <v>19</v>
      </c>
      <c r="J223" s="168">
        <f>Перечень!V216</f>
        <v>0</v>
      </c>
      <c r="K223" s="133"/>
      <c r="L223" s="91">
        <f t="shared" si="14"/>
        <v>0</v>
      </c>
      <c r="M223" s="173">
        <f>Перечень!W216</f>
        <v>0</v>
      </c>
      <c r="N223" s="132"/>
      <c r="O223" s="83">
        <f t="shared" si="15"/>
        <v>0</v>
      </c>
    </row>
    <row r="224" spans="1:15" ht="13.5" customHeight="1">
      <c r="A224" s="243" t="s">
        <v>203</v>
      </c>
      <c r="B224" s="232" t="s">
        <v>183</v>
      </c>
      <c r="C224" s="119" t="s">
        <v>140</v>
      </c>
      <c r="D224" s="165">
        <f>Перечень!R217</f>
        <v>0</v>
      </c>
      <c r="E224" s="19" t="s">
        <v>31</v>
      </c>
      <c r="F224" s="167">
        <f>Перечень!T217</f>
        <v>0</v>
      </c>
      <c r="G224" s="103"/>
      <c r="H224" s="83">
        <f t="shared" si="13"/>
        <v>0</v>
      </c>
      <c r="I224" s="119" t="s">
        <v>19</v>
      </c>
      <c r="J224" s="168">
        <f>Перечень!V217</f>
        <v>0</v>
      </c>
      <c r="K224" s="133"/>
      <c r="L224" s="91">
        <f t="shared" si="14"/>
        <v>0</v>
      </c>
      <c r="M224" s="173">
        <f>Перечень!W217</f>
        <v>0</v>
      </c>
      <c r="N224" s="132"/>
      <c r="O224" s="83">
        <f t="shared" si="15"/>
        <v>0</v>
      </c>
    </row>
    <row r="225" spans="1:15" ht="16.5" customHeight="1">
      <c r="A225" s="244"/>
      <c r="B225" s="233"/>
      <c r="C225" s="119" t="s">
        <v>140</v>
      </c>
      <c r="D225" s="165">
        <f>Перечень!R218</f>
        <v>0</v>
      </c>
      <c r="E225" s="19" t="s">
        <v>117</v>
      </c>
      <c r="F225" s="167">
        <f>Перечень!T218</f>
        <v>0</v>
      </c>
      <c r="G225" s="103"/>
      <c r="H225" s="83">
        <f t="shared" si="13"/>
        <v>0</v>
      </c>
      <c r="I225" s="119" t="s">
        <v>19</v>
      </c>
      <c r="J225" s="168">
        <f>Перечень!V218</f>
        <v>0</v>
      </c>
      <c r="K225" s="133"/>
      <c r="L225" s="91">
        <f t="shared" si="14"/>
        <v>0</v>
      </c>
      <c r="M225" s="173">
        <f>Перечень!W218</f>
        <v>0</v>
      </c>
      <c r="N225" s="132"/>
      <c r="O225" s="83">
        <f t="shared" si="15"/>
        <v>0</v>
      </c>
    </row>
    <row r="226" spans="1:15" ht="13.5" customHeight="1">
      <c r="A226" s="243" t="s">
        <v>204</v>
      </c>
      <c r="B226" s="232" t="s">
        <v>183</v>
      </c>
      <c r="C226" s="119" t="s">
        <v>140</v>
      </c>
      <c r="D226" s="165">
        <f>Перечень!R219</f>
        <v>0</v>
      </c>
      <c r="E226" s="19" t="s">
        <v>31</v>
      </c>
      <c r="F226" s="167">
        <f>Перечень!T219</f>
        <v>0</v>
      </c>
      <c r="G226" s="103"/>
      <c r="H226" s="83">
        <f t="shared" si="13"/>
        <v>0</v>
      </c>
      <c r="I226" s="119" t="s">
        <v>19</v>
      </c>
      <c r="J226" s="168">
        <f>Перечень!V219</f>
        <v>0</v>
      </c>
      <c r="K226" s="133"/>
      <c r="L226" s="91">
        <f t="shared" si="14"/>
        <v>0</v>
      </c>
      <c r="M226" s="173">
        <f>Перечень!W219</f>
        <v>0</v>
      </c>
      <c r="N226" s="132"/>
      <c r="O226" s="83">
        <f t="shared" si="15"/>
        <v>0</v>
      </c>
    </row>
    <row r="227" spans="1:15" ht="15.75" customHeight="1">
      <c r="A227" s="244"/>
      <c r="B227" s="233"/>
      <c r="C227" s="119" t="s">
        <v>140</v>
      </c>
      <c r="D227" s="165">
        <f>Перечень!R220</f>
        <v>0</v>
      </c>
      <c r="E227" s="19" t="s">
        <v>117</v>
      </c>
      <c r="F227" s="167">
        <f>Перечень!T220</f>
        <v>0</v>
      </c>
      <c r="G227" s="103"/>
      <c r="H227" s="83">
        <f t="shared" si="13"/>
        <v>0</v>
      </c>
      <c r="I227" s="119" t="s">
        <v>19</v>
      </c>
      <c r="J227" s="168">
        <f>Перечень!V220</f>
        <v>0</v>
      </c>
      <c r="K227" s="133"/>
      <c r="L227" s="91">
        <f t="shared" si="14"/>
        <v>0</v>
      </c>
      <c r="M227" s="173">
        <f>Перечень!W220</f>
        <v>0</v>
      </c>
      <c r="N227" s="132"/>
      <c r="O227" s="83">
        <f t="shared" si="15"/>
        <v>0</v>
      </c>
    </row>
    <row r="228" spans="1:15" ht="12.75" customHeight="1">
      <c r="A228" s="237" t="s">
        <v>205</v>
      </c>
      <c r="B228" s="238"/>
      <c r="C228" s="63"/>
      <c r="D228" s="73"/>
      <c r="E228" s="65" t="s">
        <v>31</v>
      </c>
      <c r="F228" s="66">
        <f>F212+F214+F216+F218+F220+F222+F224+F226</f>
        <v>0</v>
      </c>
      <c r="G228" s="66">
        <f>G212+G214+G216+G218+G220+G222+G224+G226</f>
        <v>0</v>
      </c>
      <c r="H228" s="66">
        <f t="shared" si="13"/>
        <v>0</v>
      </c>
      <c r="I228" s="67" t="s">
        <v>29</v>
      </c>
      <c r="J228" s="92">
        <f>J212+J214+J216+J218+J220+J222+J224+J226</f>
        <v>0</v>
      </c>
      <c r="K228" s="92">
        <f>K212+K214+K216+K218+K220+K222+K224+K226</f>
        <v>0</v>
      </c>
      <c r="L228" s="92">
        <f t="shared" si="14"/>
        <v>0</v>
      </c>
      <c r="M228" s="66">
        <f>M212+M214+M216+M218+M220+M222+M224+M226</f>
        <v>0</v>
      </c>
      <c r="N228" s="66">
        <f>N212+N214+N216+N218+N220+N222+N224+N226</f>
        <v>0</v>
      </c>
      <c r="O228" s="66">
        <f t="shared" si="15"/>
        <v>0</v>
      </c>
    </row>
    <row r="229" spans="1:15" ht="12.75" customHeight="1">
      <c r="A229" s="239"/>
      <c r="B229" s="240"/>
      <c r="C229" s="68"/>
      <c r="D229" s="73"/>
      <c r="E229" s="65" t="s">
        <v>117</v>
      </c>
      <c r="F229" s="66">
        <f>F213+F215+F217+F219+F221+F223+F225+F227</f>
        <v>0</v>
      </c>
      <c r="G229" s="66">
        <f>G213+G215+G217+G219+G221+G223+G225+G227</f>
        <v>0</v>
      </c>
      <c r="H229" s="66">
        <f t="shared" si="13"/>
        <v>0</v>
      </c>
      <c r="I229" s="69"/>
      <c r="J229" s="92">
        <f>J213+J215+J217+J219+J221+J223+J225+J227</f>
        <v>0</v>
      </c>
      <c r="K229" s="92">
        <f>K213+K215+K217+K219+K221+K223+K225+K227</f>
        <v>0</v>
      </c>
      <c r="L229" s="92">
        <f t="shared" si="14"/>
        <v>0</v>
      </c>
      <c r="M229" s="66">
        <f>M213+M215+M217+M219+M221+M223+M225+M227</f>
        <v>0</v>
      </c>
      <c r="N229" s="66">
        <f>N213+N215+N217+N219+N221+N223+N225+N227</f>
        <v>0</v>
      </c>
      <c r="O229" s="66">
        <f t="shared" si="15"/>
        <v>0</v>
      </c>
    </row>
    <row r="230" spans="1:15" ht="12.75">
      <c r="A230" s="241"/>
      <c r="B230" s="242"/>
      <c r="C230" s="68"/>
      <c r="D230" s="74"/>
      <c r="E230" s="71" t="s">
        <v>129</v>
      </c>
      <c r="F230" s="72">
        <f>F228+F229</f>
        <v>0</v>
      </c>
      <c r="G230" s="72">
        <f>G228+G229</f>
        <v>0</v>
      </c>
      <c r="H230" s="72">
        <f t="shared" si="13"/>
        <v>0</v>
      </c>
      <c r="I230" s="69"/>
      <c r="J230" s="93">
        <f>J228+J229</f>
        <v>0</v>
      </c>
      <c r="K230" s="93">
        <f>K228+K229</f>
        <v>0</v>
      </c>
      <c r="L230" s="93">
        <f t="shared" si="14"/>
        <v>0</v>
      </c>
      <c r="M230" s="72">
        <f>M228+M229</f>
        <v>0</v>
      </c>
      <c r="N230" s="72">
        <f>N228+N229</f>
        <v>0</v>
      </c>
      <c r="O230" s="72">
        <f t="shared" si="15"/>
        <v>0</v>
      </c>
    </row>
    <row r="231" spans="1:15" ht="24">
      <c r="A231" s="62">
        <v>5</v>
      </c>
      <c r="B231" s="62" t="s">
        <v>225</v>
      </c>
      <c r="C231" s="117"/>
      <c r="D231" s="118"/>
      <c r="E231" s="30"/>
      <c r="F231" s="126"/>
      <c r="G231" s="126"/>
      <c r="H231" s="127"/>
      <c r="I231" s="118"/>
      <c r="J231" s="128"/>
      <c r="K231" s="128"/>
      <c r="L231" s="128"/>
      <c r="M231" s="129"/>
      <c r="N231" s="129"/>
      <c r="O231" s="129"/>
    </row>
    <row r="232" spans="1:15" ht="14.25" customHeight="1">
      <c r="A232" s="243" t="s">
        <v>226</v>
      </c>
      <c r="B232" s="232" t="s">
        <v>234</v>
      </c>
      <c r="C232" s="119" t="s">
        <v>140</v>
      </c>
      <c r="D232" s="165">
        <f>Перечень!R225</f>
        <v>0</v>
      </c>
      <c r="E232" s="19" t="s">
        <v>31</v>
      </c>
      <c r="F232" s="167">
        <f>Перечень!T225</f>
        <v>0</v>
      </c>
      <c r="G232" s="103"/>
      <c r="H232" s="83">
        <f aca="true" t="shared" si="16" ref="H232:H252">G232-F232</f>
        <v>0</v>
      </c>
      <c r="I232" s="134" t="s">
        <v>250</v>
      </c>
      <c r="J232" s="168">
        <f>Перечень!V225</f>
        <v>0</v>
      </c>
      <c r="K232" s="133"/>
      <c r="L232" s="91">
        <f t="shared" si="14"/>
        <v>0</v>
      </c>
      <c r="M232" s="173">
        <f>Перечень!W225</f>
        <v>0</v>
      </c>
      <c r="N232" s="132"/>
      <c r="O232" s="83">
        <f t="shared" si="15"/>
        <v>0</v>
      </c>
    </row>
    <row r="233" spans="1:15" ht="15" customHeight="1">
      <c r="A233" s="244"/>
      <c r="B233" s="233"/>
      <c r="C233" s="119" t="s">
        <v>140</v>
      </c>
      <c r="D233" s="165">
        <f>Перечень!R226</f>
        <v>0</v>
      </c>
      <c r="E233" s="19" t="s">
        <v>117</v>
      </c>
      <c r="F233" s="167">
        <f>Перечень!T226</f>
        <v>0</v>
      </c>
      <c r="G233" s="103"/>
      <c r="H233" s="83">
        <f t="shared" si="16"/>
        <v>0</v>
      </c>
      <c r="I233" s="134" t="s">
        <v>250</v>
      </c>
      <c r="J233" s="168">
        <f>Перечень!V226</f>
        <v>0</v>
      </c>
      <c r="K233" s="133"/>
      <c r="L233" s="91">
        <f t="shared" si="14"/>
        <v>0</v>
      </c>
      <c r="M233" s="173">
        <f>Перечень!W226</f>
        <v>0</v>
      </c>
      <c r="N233" s="132"/>
      <c r="O233" s="83">
        <f t="shared" si="15"/>
        <v>0</v>
      </c>
    </row>
    <row r="234" spans="1:15" ht="15" customHeight="1">
      <c r="A234" s="243" t="s">
        <v>227</v>
      </c>
      <c r="B234" s="232" t="s">
        <v>235</v>
      </c>
      <c r="C234" s="119" t="s">
        <v>140</v>
      </c>
      <c r="D234" s="165">
        <f>Перечень!R227</f>
        <v>0</v>
      </c>
      <c r="E234" s="19" t="s">
        <v>31</v>
      </c>
      <c r="F234" s="167">
        <f>Перечень!T227</f>
        <v>0</v>
      </c>
      <c r="G234" s="103"/>
      <c r="H234" s="83">
        <f t="shared" si="16"/>
        <v>0</v>
      </c>
      <c r="I234" s="134" t="s">
        <v>250</v>
      </c>
      <c r="J234" s="168">
        <f>Перечень!V227</f>
        <v>0</v>
      </c>
      <c r="K234" s="133"/>
      <c r="L234" s="91">
        <f t="shared" si="14"/>
        <v>0</v>
      </c>
      <c r="M234" s="173">
        <f>Перечень!W227</f>
        <v>0</v>
      </c>
      <c r="N234" s="132"/>
      <c r="O234" s="83">
        <f t="shared" si="15"/>
        <v>0</v>
      </c>
    </row>
    <row r="235" spans="1:15" ht="16.5" customHeight="1">
      <c r="A235" s="244"/>
      <c r="B235" s="233"/>
      <c r="C235" s="119" t="s">
        <v>140</v>
      </c>
      <c r="D235" s="165">
        <f>Перечень!R228</f>
        <v>0</v>
      </c>
      <c r="E235" s="19" t="s">
        <v>117</v>
      </c>
      <c r="F235" s="167">
        <f>Перечень!T228</f>
        <v>0</v>
      </c>
      <c r="G235" s="103"/>
      <c r="H235" s="83">
        <f t="shared" si="16"/>
        <v>0</v>
      </c>
      <c r="I235" s="134" t="s">
        <v>250</v>
      </c>
      <c r="J235" s="168">
        <f>Перечень!V228</f>
        <v>0</v>
      </c>
      <c r="K235" s="133"/>
      <c r="L235" s="91">
        <f t="shared" si="14"/>
        <v>0</v>
      </c>
      <c r="M235" s="173">
        <f>Перечень!W228</f>
        <v>0</v>
      </c>
      <c r="N235" s="132"/>
      <c r="O235" s="83">
        <f t="shared" si="15"/>
        <v>0</v>
      </c>
    </row>
    <row r="236" spans="1:15" ht="14.25" customHeight="1">
      <c r="A236" s="243" t="s">
        <v>228</v>
      </c>
      <c r="B236" s="232" t="s">
        <v>253</v>
      </c>
      <c r="C236" s="119" t="s">
        <v>140</v>
      </c>
      <c r="D236" s="165">
        <f>Перечень!R229</f>
        <v>0</v>
      </c>
      <c r="E236" s="19" t="s">
        <v>31</v>
      </c>
      <c r="F236" s="167">
        <f>Перечень!T229</f>
        <v>0</v>
      </c>
      <c r="G236" s="103"/>
      <c r="H236" s="83">
        <f t="shared" si="16"/>
        <v>0</v>
      </c>
      <c r="I236" s="134" t="s">
        <v>250</v>
      </c>
      <c r="J236" s="168">
        <f>Перечень!V229</f>
        <v>0</v>
      </c>
      <c r="K236" s="133"/>
      <c r="L236" s="91">
        <f t="shared" si="14"/>
        <v>0</v>
      </c>
      <c r="M236" s="173">
        <f>Перечень!W229</f>
        <v>0</v>
      </c>
      <c r="N236" s="132"/>
      <c r="O236" s="83">
        <f t="shared" si="15"/>
        <v>0</v>
      </c>
    </row>
    <row r="237" spans="1:15" ht="16.5" customHeight="1">
      <c r="A237" s="244"/>
      <c r="B237" s="233"/>
      <c r="C237" s="119" t="s">
        <v>140</v>
      </c>
      <c r="D237" s="165">
        <f>Перечень!R230</f>
        <v>0</v>
      </c>
      <c r="E237" s="19" t="s">
        <v>117</v>
      </c>
      <c r="F237" s="167">
        <f>Перечень!T230</f>
        <v>0</v>
      </c>
      <c r="G237" s="103"/>
      <c r="H237" s="83">
        <f t="shared" si="16"/>
        <v>0</v>
      </c>
      <c r="I237" s="134" t="s">
        <v>250</v>
      </c>
      <c r="J237" s="168">
        <f>Перечень!V230</f>
        <v>0</v>
      </c>
      <c r="K237" s="133"/>
      <c r="L237" s="91">
        <f t="shared" si="14"/>
        <v>0</v>
      </c>
      <c r="M237" s="173">
        <f>Перечень!W230</f>
        <v>0</v>
      </c>
      <c r="N237" s="132"/>
      <c r="O237" s="83">
        <f t="shared" si="15"/>
        <v>0</v>
      </c>
    </row>
    <row r="238" spans="1:15" ht="14.25" customHeight="1">
      <c r="A238" s="243" t="s">
        <v>228</v>
      </c>
      <c r="B238" s="232" t="s">
        <v>236</v>
      </c>
      <c r="C238" s="119" t="s">
        <v>140</v>
      </c>
      <c r="D238" s="165">
        <f>Перечень!R231</f>
        <v>0</v>
      </c>
      <c r="E238" s="19" t="s">
        <v>31</v>
      </c>
      <c r="F238" s="167">
        <f>Перечень!T231</f>
        <v>0</v>
      </c>
      <c r="G238" s="103"/>
      <c r="H238" s="83">
        <f t="shared" si="16"/>
        <v>0</v>
      </c>
      <c r="I238" s="134" t="s">
        <v>250</v>
      </c>
      <c r="J238" s="168">
        <f>Перечень!V231</f>
        <v>0</v>
      </c>
      <c r="K238" s="133"/>
      <c r="L238" s="91">
        <f t="shared" si="14"/>
        <v>0</v>
      </c>
      <c r="M238" s="173">
        <f>Перечень!W231</f>
        <v>0</v>
      </c>
      <c r="N238" s="132"/>
      <c r="O238" s="83">
        <f t="shared" si="15"/>
        <v>0</v>
      </c>
    </row>
    <row r="239" spans="1:15" ht="16.5" customHeight="1">
      <c r="A239" s="244"/>
      <c r="B239" s="233"/>
      <c r="C239" s="119" t="s">
        <v>140</v>
      </c>
      <c r="D239" s="165">
        <f>Перечень!R232</f>
        <v>0</v>
      </c>
      <c r="E239" s="19" t="s">
        <v>117</v>
      </c>
      <c r="F239" s="167">
        <f>Перечень!T232</f>
        <v>0</v>
      </c>
      <c r="G239" s="103"/>
      <c r="H239" s="83">
        <f t="shared" si="16"/>
        <v>0</v>
      </c>
      <c r="I239" s="134" t="s">
        <v>250</v>
      </c>
      <c r="J239" s="168">
        <f>Перечень!V232</f>
        <v>0</v>
      </c>
      <c r="K239" s="133"/>
      <c r="L239" s="91">
        <f t="shared" si="14"/>
        <v>0</v>
      </c>
      <c r="M239" s="173">
        <f>Перечень!W232</f>
        <v>0</v>
      </c>
      <c r="N239" s="132"/>
      <c r="O239" s="83">
        <f t="shared" si="15"/>
        <v>0</v>
      </c>
    </row>
    <row r="240" spans="1:15" ht="14.25" customHeight="1">
      <c r="A240" s="243" t="s">
        <v>229</v>
      </c>
      <c r="B240" s="232" t="s">
        <v>237</v>
      </c>
      <c r="C240" s="119" t="s">
        <v>140</v>
      </c>
      <c r="D240" s="165">
        <f>Перечень!R233</f>
        <v>0</v>
      </c>
      <c r="E240" s="19" t="s">
        <v>31</v>
      </c>
      <c r="F240" s="167">
        <f>Перечень!T233</f>
        <v>0</v>
      </c>
      <c r="G240" s="103"/>
      <c r="H240" s="83">
        <f t="shared" si="16"/>
        <v>0</v>
      </c>
      <c r="I240" s="134" t="s">
        <v>250</v>
      </c>
      <c r="J240" s="168">
        <f>Перечень!V233</f>
        <v>0</v>
      </c>
      <c r="K240" s="133"/>
      <c r="L240" s="91">
        <f t="shared" si="14"/>
        <v>0</v>
      </c>
      <c r="M240" s="173">
        <f>Перечень!W233</f>
        <v>0</v>
      </c>
      <c r="N240" s="132"/>
      <c r="O240" s="83">
        <f t="shared" si="15"/>
        <v>0</v>
      </c>
    </row>
    <row r="241" spans="1:15" ht="15.75" customHeight="1">
      <c r="A241" s="244"/>
      <c r="B241" s="233"/>
      <c r="C241" s="119" t="s">
        <v>140</v>
      </c>
      <c r="D241" s="165">
        <f>Перечень!R234</f>
        <v>0</v>
      </c>
      <c r="E241" s="19" t="s">
        <v>117</v>
      </c>
      <c r="F241" s="167">
        <f>Перечень!T234</f>
        <v>0</v>
      </c>
      <c r="G241" s="103"/>
      <c r="H241" s="83">
        <f t="shared" si="16"/>
        <v>0</v>
      </c>
      <c r="I241" s="134" t="s">
        <v>250</v>
      </c>
      <c r="J241" s="168">
        <f>Перечень!V234</f>
        <v>0</v>
      </c>
      <c r="K241" s="133"/>
      <c r="L241" s="91">
        <f t="shared" si="14"/>
        <v>0</v>
      </c>
      <c r="M241" s="173">
        <f>Перечень!W234</f>
        <v>0</v>
      </c>
      <c r="N241" s="132"/>
      <c r="O241" s="83">
        <f t="shared" si="15"/>
        <v>0</v>
      </c>
    </row>
    <row r="242" spans="1:15" ht="12" customHeight="1">
      <c r="A242" s="243" t="s">
        <v>230</v>
      </c>
      <c r="B242" s="232" t="s">
        <v>238</v>
      </c>
      <c r="C242" s="119" t="s">
        <v>140</v>
      </c>
      <c r="D242" s="165">
        <f>Перечень!R235</f>
        <v>0</v>
      </c>
      <c r="E242" s="19" t="s">
        <v>31</v>
      </c>
      <c r="F242" s="167">
        <f>Перечень!T235</f>
        <v>0</v>
      </c>
      <c r="G242" s="103"/>
      <c r="H242" s="83">
        <f t="shared" si="16"/>
        <v>0</v>
      </c>
      <c r="I242" s="134" t="s">
        <v>250</v>
      </c>
      <c r="J242" s="168">
        <f>Перечень!V235</f>
        <v>0</v>
      </c>
      <c r="K242" s="133"/>
      <c r="L242" s="91">
        <f t="shared" si="14"/>
        <v>0</v>
      </c>
      <c r="M242" s="173">
        <f>Перечень!W235</f>
        <v>0</v>
      </c>
      <c r="N242" s="132"/>
      <c r="O242" s="83">
        <f t="shared" si="15"/>
        <v>0</v>
      </c>
    </row>
    <row r="243" spans="1:15" ht="15.75" customHeight="1">
      <c r="A243" s="244"/>
      <c r="B243" s="233"/>
      <c r="C243" s="119" t="s">
        <v>140</v>
      </c>
      <c r="D243" s="165">
        <f>Перечень!R236</f>
        <v>0</v>
      </c>
      <c r="E243" s="19" t="s">
        <v>117</v>
      </c>
      <c r="F243" s="167">
        <f>Перечень!T236</f>
        <v>0</v>
      </c>
      <c r="G243" s="103"/>
      <c r="H243" s="83">
        <f t="shared" si="16"/>
        <v>0</v>
      </c>
      <c r="I243" s="134" t="s">
        <v>250</v>
      </c>
      <c r="J243" s="168">
        <f>Перечень!V236</f>
        <v>0</v>
      </c>
      <c r="K243" s="133"/>
      <c r="L243" s="91">
        <f t="shared" si="14"/>
        <v>0</v>
      </c>
      <c r="M243" s="173">
        <f>Перечень!W236</f>
        <v>0</v>
      </c>
      <c r="N243" s="132"/>
      <c r="O243" s="83">
        <f t="shared" si="15"/>
        <v>0</v>
      </c>
    </row>
    <row r="244" spans="1:15" ht="15" customHeight="1">
      <c r="A244" s="243" t="s">
        <v>231</v>
      </c>
      <c r="B244" s="232" t="s">
        <v>239</v>
      </c>
      <c r="C244" s="119" t="s">
        <v>140</v>
      </c>
      <c r="D244" s="165">
        <f>Перечень!R237</f>
        <v>2</v>
      </c>
      <c r="E244" s="19" t="s">
        <v>31</v>
      </c>
      <c r="F244" s="167">
        <f>Перечень!T237</f>
        <v>88</v>
      </c>
      <c r="G244" s="103"/>
      <c r="H244" s="83">
        <f t="shared" si="16"/>
        <v>-88</v>
      </c>
      <c r="I244" s="134" t="s">
        <v>250</v>
      </c>
      <c r="J244" s="168">
        <f>Перечень!V237</f>
        <v>0.2</v>
      </c>
      <c r="K244" s="133"/>
      <c r="L244" s="91">
        <f t="shared" si="14"/>
        <v>-0.2</v>
      </c>
      <c r="M244" s="173">
        <f>Перечень!W237</f>
        <v>0.9</v>
      </c>
      <c r="N244" s="132"/>
      <c r="O244" s="83">
        <f t="shared" si="15"/>
        <v>-0.9</v>
      </c>
    </row>
    <row r="245" spans="1:15" ht="14.25" customHeight="1">
      <c r="A245" s="244"/>
      <c r="B245" s="233"/>
      <c r="C245" s="119" t="s">
        <v>140</v>
      </c>
      <c r="D245" s="165">
        <f>Перечень!R238</f>
        <v>0</v>
      </c>
      <c r="E245" s="19" t="s">
        <v>117</v>
      </c>
      <c r="F245" s="167">
        <f>Перечень!T238</f>
        <v>0</v>
      </c>
      <c r="G245" s="103"/>
      <c r="H245" s="83">
        <f t="shared" si="16"/>
        <v>0</v>
      </c>
      <c r="I245" s="134" t="s">
        <v>250</v>
      </c>
      <c r="J245" s="168">
        <f>Перечень!V238</f>
        <v>0</v>
      </c>
      <c r="K245" s="133"/>
      <c r="L245" s="91">
        <f t="shared" si="14"/>
        <v>0</v>
      </c>
      <c r="M245" s="173">
        <f>Перечень!W238</f>
        <v>0</v>
      </c>
      <c r="N245" s="132"/>
      <c r="O245" s="83">
        <f t="shared" si="15"/>
        <v>0</v>
      </c>
    </row>
    <row r="246" spans="1:15" ht="12" customHeight="1">
      <c r="A246" s="243" t="s">
        <v>232</v>
      </c>
      <c r="B246" s="232" t="s">
        <v>183</v>
      </c>
      <c r="C246" s="119" t="s">
        <v>140</v>
      </c>
      <c r="D246" s="165">
        <f>Перечень!R239</f>
        <v>0</v>
      </c>
      <c r="E246" s="19" t="s">
        <v>31</v>
      </c>
      <c r="F246" s="167">
        <f>Перечень!T239</f>
        <v>0</v>
      </c>
      <c r="G246" s="103"/>
      <c r="H246" s="83">
        <f t="shared" si="16"/>
        <v>0</v>
      </c>
      <c r="I246" s="134"/>
      <c r="J246" s="171">
        <f>Перечень!V239</f>
        <v>0</v>
      </c>
      <c r="K246" s="135"/>
      <c r="L246" s="164">
        <f t="shared" si="14"/>
        <v>0</v>
      </c>
      <c r="M246" s="173">
        <f>Перечень!W239</f>
        <v>0</v>
      </c>
      <c r="N246" s="132"/>
      <c r="O246" s="83">
        <f t="shared" si="15"/>
        <v>0</v>
      </c>
    </row>
    <row r="247" spans="1:15" ht="16.5" customHeight="1">
      <c r="A247" s="244"/>
      <c r="B247" s="233"/>
      <c r="C247" s="119" t="s">
        <v>140</v>
      </c>
      <c r="D247" s="165">
        <f>Перечень!R240</f>
        <v>0</v>
      </c>
      <c r="E247" s="19" t="s">
        <v>117</v>
      </c>
      <c r="F247" s="167">
        <f>Перечень!T240</f>
        <v>0</v>
      </c>
      <c r="G247" s="103"/>
      <c r="H247" s="83">
        <f t="shared" si="16"/>
        <v>0</v>
      </c>
      <c r="I247" s="134"/>
      <c r="J247" s="171">
        <f>Перечень!V240</f>
        <v>0</v>
      </c>
      <c r="K247" s="135"/>
      <c r="L247" s="164">
        <f t="shared" si="14"/>
        <v>0</v>
      </c>
      <c r="M247" s="173">
        <f>Перечень!W240</f>
        <v>0</v>
      </c>
      <c r="N247" s="132"/>
      <c r="O247" s="83">
        <f t="shared" si="15"/>
        <v>0</v>
      </c>
    </row>
    <row r="248" spans="1:15" ht="13.5" customHeight="1">
      <c r="A248" s="243" t="s">
        <v>233</v>
      </c>
      <c r="B248" s="232" t="s">
        <v>183</v>
      </c>
      <c r="C248" s="119" t="s">
        <v>140</v>
      </c>
      <c r="D248" s="165">
        <f>Перечень!R241</f>
        <v>0</v>
      </c>
      <c r="E248" s="19" t="s">
        <v>31</v>
      </c>
      <c r="F248" s="167">
        <f>Перечень!T241</f>
        <v>0</v>
      </c>
      <c r="G248" s="103"/>
      <c r="H248" s="83">
        <f t="shared" si="16"/>
        <v>0</v>
      </c>
      <c r="I248" s="134"/>
      <c r="J248" s="171">
        <f>Перечень!V241</f>
        <v>0</v>
      </c>
      <c r="K248" s="135"/>
      <c r="L248" s="164">
        <f t="shared" si="14"/>
        <v>0</v>
      </c>
      <c r="M248" s="173">
        <f>Перечень!W241</f>
        <v>0</v>
      </c>
      <c r="N248" s="132"/>
      <c r="O248" s="83">
        <f t="shared" si="15"/>
        <v>0</v>
      </c>
    </row>
    <row r="249" spans="1:15" ht="12.75" customHeight="1">
      <c r="A249" s="244"/>
      <c r="B249" s="233"/>
      <c r="C249" s="119" t="s">
        <v>140</v>
      </c>
      <c r="D249" s="165">
        <f>Перечень!R242</f>
        <v>0</v>
      </c>
      <c r="E249" s="19" t="s">
        <v>117</v>
      </c>
      <c r="F249" s="167">
        <f>Перечень!T242</f>
        <v>0</v>
      </c>
      <c r="G249" s="103"/>
      <c r="H249" s="83">
        <f t="shared" si="16"/>
        <v>0</v>
      </c>
      <c r="I249" s="134"/>
      <c r="J249" s="171">
        <f>Перечень!V242</f>
        <v>0</v>
      </c>
      <c r="K249" s="135"/>
      <c r="L249" s="164">
        <f t="shared" si="14"/>
        <v>0</v>
      </c>
      <c r="M249" s="173">
        <f>Перечень!W242</f>
        <v>0</v>
      </c>
      <c r="N249" s="132"/>
      <c r="O249" s="83">
        <f t="shared" si="15"/>
        <v>0</v>
      </c>
    </row>
    <row r="250" spans="1:15" ht="12" customHeight="1">
      <c r="A250" s="237" t="s">
        <v>240</v>
      </c>
      <c r="B250" s="238"/>
      <c r="C250" s="63"/>
      <c r="D250" s="73"/>
      <c r="E250" s="65" t="s">
        <v>31</v>
      </c>
      <c r="F250" s="66">
        <f>F232+F234+F236+F238+F240+F242+F244+F246+F248</f>
        <v>88</v>
      </c>
      <c r="G250" s="66">
        <f>G232+G234+G236+G238+G240+G242+G244+G246+G248</f>
        <v>0</v>
      </c>
      <c r="H250" s="66">
        <f t="shared" si="16"/>
        <v>-88</v>
      </c>
      <c r="I250" s="67" t="s">
        <v>29</v>
      </c>
      <c r="J250" s="92">
        <f>J232+J234+J236+J238+J240+J242+J244+J246+J248</f>
        <v>0.2</v>
      </c>
      <c r="K250" s="92">
        <f>K232+K234+K236+K238+K240+K242+K244+K246+K248</f>
        <v>0</v>
      </c>
      <c r="L250" s="92">
        <f t="shared" si="14"/>
        <v>-0.2</v>
      </c>
      <c r="M250" s="66">
        <f>M232+M234+M236+M238+M240+M242+M244+M246+M248</f>
        <v>0.9</v>
      </c>
      <c r="N250" s="66">
        <f>N232+N234+N236+N238+N240+N242+N244+N246+N248</f>
        <v>0</v>
      </c>
      <c r="O250" s="66">
        <f t="shared" si="15"/>
        <v>-0.9</v>
      </c>
    </row>
    <row r="251" spans="1:15" ht="13.5" customHeight="1">
      <c r="A251" s="239"/>
      <c r="B251" s="240"/>
      <c r="C251" s="68"/>
      <c r="D251" s="73"/>
      <c r="E251" s="65" t="s">
        <v>117</v>
      </c>
      <c r="F251" s="66">
        <f>F233+F235+F237+F239+F241+F243+F245+F247+F249</f>
        <v>0</v>
      </c>
      <c r="G251" s="66">
        <f>G233+G235+G237+G239+G241+G243+G245+G247+G249</f>
        <v>0</v>
      </c>
      <c r="H251" s="66">
        <f t="shared" si="16"/>
        <v>0</v>
      </c>
      <c r="I251" s="69"/>
      <c r="J251" s="92">
        <f>J233+J235+J237+J239+J241+J243+J245+J247+J249</f>
        <v>0</v>
      </c>
      <c r="K251" s="92">
        <f>K233+K235+K237+K239+K241+K243+K245+K247+K249</f>
        <v>0</v>
      </c>
      <c r="L251" s="92">
        <f t="shared" si="14"/>
        <v>0</v>
      </c>
      <c r="M251" s="66">
        <f>M233+M235+M237+M239+M241+M243+M245+M247+M249</f>
        <v>0</v>
      </c>
      <c r="N251" s="66">
        <f>N233+N235+N237+N239+N241+N243+N245+N247+N249</f>
        <v>0</v>
      </c>
      <c r="O251" s="66">
        <f t="shared" si="15"/>
        <v>0</v>
      </c>
    </row>
    <row r="252" spans="1:15" ht="12.75">
      <c r="A252" s="241"/>
      <c r="B252" s="242"/>
      <c r="C252" s="68"/>
      <c r="D252" s="74"/>
      <c r="E252" s="71" t="s">
        <v>129</v>
      </c>
      <c r="F252" s="72">
        <f>F250+F251</f>
        <v>88</v>
      </c>
      <c r="G252" s="72">
        <f>G250+G251</f>
        <v>0</v>
      </c>
      <c r="H252" s="72">
        <f t="shared" si="16"/>
        <v>-88</v>
      </c>
      <c r="I252" s="69"/>
      <c r="J252" s="93">
        <f>J250+J251</f>
        <v>0.2</v>
      </c>
      <c r="K252" s="93">
        <f>K250+K251</f>
        <v>0</v>
      </c>
      <c r="L252" s="93">
        <f t="shared" si="14"/>
        <v>-0.2</v>
      </c>
      <c r="M252" s="72">
        <f>M250+M251</f>
        <v>0.9</v>
      </c>
      <c r="N252" s="72">
        <f>N250+N251</f>
        <v>0</v>
      </c>
      <c r="O252" s="72">
        <f t="shared" si="15"/>
        <v>-0.9</v>
      </c>
    </row>
    <row r="253" spans="1:15" ht="24">
      <c r="A253" s="62">
        <v>6</v>
      </c>
      <c r="B253" s="62" t="s">
        <v>286</v>
      </c>
      <c r="C253" s="117"/>
      <c r="D253" s="118"/>
      <c r="E253" s="30"/>
      <c r="F253" s="126"/>
      <c r="G253" s="126"/>
      <c r="H253" s="127"/>
      <c r="I253" s="118"/>
      <c r="J253" s="128"/>
      <c r="K253" s="128"/>
      <c r="L253" s="128"/>
      <c r="M253" s="129"/>
      <c r="N253" s="129"/>
      <c r="O253" s="129"/>
    </row>
    <row r="254" spans="1:15" ht="34.5" customHeight="1">
      <c r="A254" s="243" t="s">
        <v>242</v>
      </c>
      <c r="B254" s="315" t="s">
        <v>288</v>
      </c>
      <c r="C254" s="119" t="s">
        <v>140</v>
      </c>
      <c r="D254" s="165">
        <f>Перечень!R247</f>
        <v>0</v>
      </c>
      <c r="E254" s="19" t="s">
        <v>31</v>
      </c>
      <c r="F254" s="167">
        <f>Перечень!T247</f>
        <v>0</v>
      </c>
      <c r="G254" s="103"/>
      <c r="H254" s="83">
        <f aca="true" t="shared" si="17" ref="H254:H266">G254-F254</f>
        <v>0</v>
      </c>
      <c r="I254" s="119" t="s">
        <v>295</v>
      </c>
      <c r="J254" s="172">
        <f>Перечень!V247</f>
        <v>0</v>
      </c>
      <c r="K254" s="132"/>
      <c r="L254" s="83">
        <f t="shared" si="14"/>
        <v>0</v>
      </c>
      <c r="M254" s="173">
        <f>Перечень!W247</f>
        <v>0</v>
      </c>
      <c r="N254" s="132"/>
      <c r="O254" s="83">
        <f t="shared" si="15"/>
        <v>0</v>
      </c>
    </row>
    <row r="255" spans="1:15" ht="59.25" customHeight="1">
      <c r="A255" s="244"/>
      <c r="B255" s="316"/>
      <c r="C255" s="119" t="s">
        <v>140</v>
      </c>
      <c r="D255" s="165">
        <f>Перечень!R248</f>
        <v>0</v>
      </c>
      <c r="E255" s="19" t="s">
        <v>117</v>
      </c>
      <c r="F255" s="167">
        <f>Перечень!T248</f>
        <v>0</v>
      </c>
      <c r="G255" s="103"/>
      <c r="H255" s="83">
        <f t="shared" si="17"/>
        <v>0</v>
      </c>
      <c r="I255" s="119" t="s">
        <v>295</v>
      </c>
      <c r="J255" s="172">
        <f>Перечень!V248</f>
        <v>0</v>
      </c>
      <c r="K255" s="132"/>
      <c r="L255" s="83">
        <f t="shared" si="14"/>
        <v>0</v>
      </c>
      <c r="M255" s="173">
        <f>Перечень!W248</f>
        <v>0</v>
      </c>
      <c r="N255" s="132"/>
      <c r="O255" s="83">
        <f t="shared" si="15"/>
        <v>0</v>
      </c>
    </row>
    <row r="256" spans="1:15" ht="22.5">
      <c r="A256" s="243" t="s">
        <v>243</v>
      </c>
      <c r="B256" s="315" t="s">
        <v>287</v>
      </c>
      <c r="C256" s="119" t="s">
        <v>140</v>
      </c>
      <c r="D256" s="165">
        <f>Перечень!R249</f>
        <v>0</v>
      </c>
      <c r="E256" s="19" t="s">
        <v>31</v>
      </c>
      <c r="F256" s="167">
        <f>Перечень!T249</f>
        <v>0</v>
      </c>
      <c r="G256" s="103"/>
      <c r="H256" s="83">
        <f t="shared" si="17"/>
        <v>0</v>
      </c>
      <c r="I256" s="119" t="s">
        <v>295</v>
      </c>
      <c r="J256" s="172">
        <f>Перечень!V249</f>
        <v>0</v>
      </c>
      <c r="K256" s="132"/>
      <c r="L256" s="83">
        <f t="shared" si="14"/>
        <v>0</v>
      </c>
      <c r="M256" s="173">
        <f>Перечень!W249</f>
        <v>0</v>
      </c>
      <c r="N256" s="132"/>
      <c r="O256" s="83">
        <f t="shared" si="15"/>
        <v>0</v>
      </c>
    </row>
    <row r="257" spans="1:15" ht="36" customHeight="1">
      <c r="A257" s="244"/>
      <c r="B257" s="316"/>
      <c r="C257" s="119" t="s">
        <v>140</v>
      </c>
      <c r="D257" s="165">
        <f>Перечень!R250</f>
        <v>0</v>
      </c>
      <c r="E257" s="19" t="s">
        <v>117</v>
      </c>
      <c r="F257" s="167">
        <f>Перечень!T250</f>
        <v>0</v>
      </c>
      <c r="G257" s="103"/>
      <c r="H257" s="83">
        <f t="shared" si="17"/>
        <v>0</v>
      </c>
      <c r="I257" s="119" t="s">
        <v>295</v>
      </c>
      <c r="J257" s="172">
        <f>Перечень!V250</f>
        <v>0</v>
      </c>
      <c r="K257" s="132"/>
      <c r="L257" s="83">
        <f t="shared" si="14"/>
        <v>0</v>
      </c>
      <c r="M257" s="173">
        <f>Перечень!W250</f>
        <v>0</v>
      </c>
      <c r="N257" s="132"/>
      <c r="O257" s="83">
        <f t="shared" si="15"/>
        <v>0</v>
      </c>
    </row>
    <row r="258" spans="1:15" ht="13.5" customHeight="1">
      <c r="A258" s="243" t="s">
        <v>244</v>
      </c>
      <c r="B258" s="232" t="s">
        <v>247</v>
      </c>
      <c r="C258" s="119" t="s">
        <v>140</v>
      </c>
      <c r="D258" s="165">
        <f>Перечень!R251</f>
        <v>0</v>
      </c>
      <c r="E258" s="19" t="s">
        <v>31</v>
      </c>
      <c r="F258" s="167">
        <f>Перечень!T251</f>
        <v>0</v>
      </c>
      <c r="G258" s="103"/>
      <c r="H258" s="83">
        <f t="shared" si="17"/>
        <v>0</v>
      </c>
      <c r="I258" s="119"/>
      <c r="J258" s="172">
        <f>Перечень!V251</f>
        <v>0</v>
      </c>
      <c r="K258" s="132"/>
      <c r="L258" s="83">
        <f t="shared" si="14"/>
        <v>0</v>
      </c>
      <c r="M258" s="173">
        <f>Перечень!W251</f>
        <v>0</v>
      </c>
      <c r="N258" s="132"/>
      <c r="O258" s="83">
        <f t="shared" si="15"/>
        <v>0</v>
      </c>
    </row>
    <row r="259" spans="1:15" ht="14.25" customHeight="1">
      <c r="A259" s="244"/>
      <c r="B259" s="233"/>
      <c r="C259" s="119" t="s">
        <v>140</v>
      </c>
      <c r="D259" s="165">
        <f>Перечень!R252</f>
        <v>0</v>
      </c>
      <c r="E259" s="19" t="s">
        <v>117</v>
      </c>
      <c r="F259" s="167">
        <f>Перечень!T252</f>
        <v>0</v>
      </c>
      <c r="G259" s="103"/>
      <c r="H259" s="83">
        <f t="shared" si="17"/>
        <v>0</v>
      </c>
      <c r="I259" s="119"/>
      <c r="J259" s="172">
        <f>Перечень!V252</f>
        <v>0</v>
      </c>
      <c r="K259" s="132"/>
      <c r="L259" s="83">
        <f t="shared" si="14"/>
        <v>0</v>
      </c>
      <c r="M259" s="173">
        <f>Перечень!W252</f>
        <v>0</v>
      </c>
      <c r="N259" s="132"/>
      <c r="O259" s="83">
        <f t="shared" si="15"/>
        <v>0</v>
      </c>
    </row>
    <row r="260" spans="1:15" ht="12.75" customHeight="1">
      <c r="A260" s="243" t="s">
        <v>245</v>
      </c>
      <c r="B260" s="232" t="s">
        <v>247</v>
      </c>
      <c r="C260" s="119" t="s">
        <v>140</v>
      </c>
      <c r="D260" s="165">
        <f>Перечень!R253</f>
        <v>0</v>
      </c>
      <c r="E260" s="19" t="s">
        <v>31</v>
      </c>
      <c r="F260" s="167">
        <f>Перечень!T253</f>
        <v>0</v>
      </c>
      <c r="G260" s="103"/>
      <c r="H260" s="83">
        <f t="shared" si="17"/>
        <v>0</v>
      </c>
      <c r="I260" s="119"/>
      <c r="J260" s="172">
        <f>Перечень!V253</f>
        <v>0</v>
      </c>
      <c r="K260" s="132"/>
      <c r="L260" s="83">
        <f t="shared" si="14"/>
        <v>0</v>
      </c>
      <c r="M260" s="173">
        <f>Перечень!W253</f>
        <v>0</v>
      </c>
      <c r="N260" s="132"/>
      <c r="O260" s="83">
        <f t="shared" si="15"/>
        <v>0</v>
      </c>
    </row>
    <row r="261" spans="1:15" ht="13.5" customHeight="1">
      <c r="A261" s="244"/>
      <c r="B261" s="233"/>
      <c r="C261" s="119" t="s">
        <v>140</v>
      </c>
      <c r="D261" s="165">
        <f>Перечень!R254</f>
        <v>0</v>
      </c>
      <c r="E261" s="19" t="s">
        <v>117</v>
      </c>
      <c r="F261" s="167">
        <f>Перечень!T254</f>
        <v>0</v>
      </c>
      <c r="G261" s="103"/>
      <c r="H261" s="83">
        <f t="shared" si="17"/>
        <v>0</v>
      </c>
      <c r="I261" s="119"/>
      <c r="J261" s="172">
        <f>Перечень!V254</f>
        <v>0</v>
      </c>
      <c r="K261" s="132"/>
      <c r="L261" s="83">
        <f t="shared" si="14"/>
        <v>0</v>
      </c>
      <c r="M261" s="173">
        <f>Перечень!W254</f>
        <v>0</v>
      </c>
      <c r="N261" s="132"/>
      <c r="O261" s="83">
        <f t="shared" si="15"/>
        <v>0</v>
      </c>
    </row>
    <row r="262" spans="1:15" ht="13.5" customHeight="1">
      <c r="A262" s="243" t="s">
        <v>246</v>
      </c>
      <c r="B262" s="232" t="s">
        <v>247</v>
      </c>
      <c r="C262" s="119" t="s">
        <v>140</v>
      </c>
      <c r="D262" s="165">
        <f>Перечень!R255</f>
        <v>0</v>
      </c>
      <c r="E262" s="19" t="s">
        <v>31</v>
      </c>
      <c r="F262" s="167">
        <f>Перечень!T255</f>
        <v>0</v>
      </c>
      <c r="G262" s="103"/>
      <c r="H262" s="83">
        <f t="shared" si="17"/>
        <v>0</v>
      </c>
      <c r="I262" s="119"/>
      <c r="J262" s="172">
        <f>Перечень!V255</f>
        <v>0</v>
      </c>
      <c r="K262" s="132"/>
      <c r="L262" s="83">
        <f t="shared" si="14"/>
        <v>0</v>
      </c>
      <c r="M262" s="173">
        <f>Перечень!W255</f>
        <v>0</v>
      </c>
      <c r="N262" s="132"/>
      <c r="O262" s="83">
        <f t="shared" si="15"/>
        <v>0</v>
      </c>
    </row>
    <row r="263" spans="1:15" ht="14.25" customHeight="1">
      <c r="A263" s="244"/>
      <c r="B263" s="233"/>
      <c r="C263" s="119" t="s">
        <v>140</v>
      </c>
      <c r="D263" s="165">
        <f>Перечень!R256</f>
        <v>0</v>
      </c>
      <c r="E263" s="19" t="s">
        <v>117</v>
      </c>
      <c r="F263" s="167">
        <f>Перечень!T256</f>
        <v>0</v>
      </c>
      <c r="G263" s="103"/>
      <c r="H263" s="83">
        <f t="shared" si="17"/>
        <v>0</v>
      </c>
      <c r="I263" s="119"/>
      <c r="J263" s="172">
        <f>Перечень!V256</f>
        <v>0</v>
      </c>
      <c r="K263" s="132"/>
      <c r="L263" s="83">
        <f t="shared" si="14"/>
        <v>0</v>
      </c>
      <c r="M263" s="173">
        <f>Перечень!W256</f>
        <v>0</v>
      </c>
      <c r="N263" s="132"/>
      <c r="O263" s="83">
        <f t="shared" si="15"/>
        <v>0</v>
      </c>
    </row>
    <row r="264" spans="1:15" ht="14.25" customHeight="1">
      <c r="A264" s="237" t="s">
        <v>248</v>
      </c>
      <c r="B264" s="238"/>
      <c r="C264" s="63"/>
      <c r="D264" s="73"/>
      <c r="E264" s="65" t="s">
        <v>31</v>
      </c>
      <c r="F264" s="66">
        <f>F254+F256+F258+F260+F262</f>
        <v>0</v>
      </c>
      <c r="G264" s="66">
        <f>G254+G256+G258+G260+G262</f>
        <v>0</v>
      </c>
      <c r="H264" s="66">
        <f t="shared" si="17"/>
        <v>0</v>
      </c>
      <c r="I264" s="67" t="s">
        <v>29</v>
      </c>
      <c r="J264" s="66">
        <f>J254+J256+J258+J260+J262</f>
        <v>0</v>
      </c>
      <c r="K264" s="66">
        <f>K254+K256+K258+K260+K262</f>
        <v>0</v>
      </c>
      <c r="L264" s="66">
        <f t="shared" si="14"/>
        <v>0</v>
      </c>
      <c r="M264" s="66">
        <f>M254+M256+M258+M260+M262</f>
        <v>0</v>
      </c>
      <c r="N264" s="66">
        <f>N254+N256+N258+N260+N262</f>
        <v>0</v>
      </c>
      <c r="O264" s="66">
        <f t="shared" si="15"/>
        <v>0</v>
      </c>
    </row>
    <row r="265" spans="1:15" ht="13.5" customHeight="1">
      <c r="A265" s="239"/>
      <c r="B265" s="240"/>
      <c r="C265" s="68"/>
      <c r="D265" s="73"/>
      <c r="E265" s="65" t="s">
        <v>117</v>
      </c>
      <c r="F265" s="66">
        <f>F255+F257+F259+F261+F263</f>
        <v>0</v>
      </c>
      <c r="G265" s="66">
        <f>G255+G257+G259+G261+G263</f>
        <v>0</v>
      </c>
      <c r="H265" s="66">
        <f t="shared" si="17"/>
        <v>0</v>
      </c>
      <c r="I265" s="69"/>
      <c r="J265" s="66">
        <f>J255+J257+J259+J261+J263</f>
        <v>0</v>
      </c>
      <c r="K265" s="66">
        <f>K255+K257+K259+K261+K263</f>
        <v>0</v>
      </c>
      <c r="L265" s="66">
        <f t="shared" si="14"/>
        <v>0</v>
      </c>
      <c r="M265" s="66">
        <f>M255+M257+M259+M261+M263</f>
        <v>0</v>
      </c>
      <c r="N265" s="66">
        <f>N255+N257+N259+N261+N263</f>
        <v>0</v>
      </c>
      <c r="O265" s="66">
        <f t="shared" si="15"/>
        <v>0</v>
      </c>
    </row>
    <row r="266" spans="1:15" ht="12.75">
      <c r="A266" s="241"/>
      <c r="B266" s="242"/>
      <c r="C266" s="68"/>
      <c r="D266" s="74"/>
      <c r="E266" s="71" t="s">
        <v>129</v>
      </c>
      <c r="F266" s="72">
        <f>F264+F265</f>
        <v>0</v>
      </c>
      <c r="G266" s="72">
        <f>G264+G265</f>
        <v>0</v>
      </c>
      <c r="H266" s="72">
        <f t="shared" si="17"/>
        <v>0</v>
      </c>
      <c r="I266" s="69"/>
      <c r="J266" s="72">
        <f>J264+J265</f>
        <v>0</v>
      </c>
      <c r="K266" s="72">
        <f>K264+K265</f>
        <v>0</v>
      </c>
      <c r="L266" s="72">
        <f t="shared" si="14"/>
        <v>0</v>
      </c>
      <c r="M266" s="72">
        <f>M264+M265</f>
        <v>0</v>
      </c>
      <c r="N266" s="72">
        <f>N264+N265</f>
        <v>0</v>
      </c>
      <c r="O266" s="72">
        <f t="shared" si="15"/>
        <v>0</v>
      </c>
    </row>
    <row r="267" spans="1:15" ht="12.75">
      <c r="A267" s="62">
        <v>7</v>
      </c>
      <c r="B267" s="62" t="s">
        <v>241</v>
      </c>
      <c r="C267" s="117"/>
      <c r="D267" s="118"/>
      <c r="E267" s="30"/>
      <c r="F267" s="126"/>
      <c r="G267" s="126"/>
      <c r="H267" s="127"/>
      <c r="I267" s="118"/>
      <c r="J267" s="128"/>
      <c r="K267" s="128"/>
      <c r="L267" s="128"/>
      <c r="M267" s="129"/>
      <c r="N267" s="129"/>
      <c r="O267" s="129"/>
    </row>
    <row r="268" spans="1:15" ht="14.25" customHeight="1">
      <c r="A268" s="243" t="s">
        <v>289</v>
      </c>
      <c r="B268" s="232" t="s">
        <v>304</v>
      </c>
      <c r="C268" s="119" t="s">
        <v>140</v>
      </c>
      <c r="D268" s="165">
        <f>Перечень!R261</f>
        <v>0</v>
      </c>
      <c r="E268" s="19" t="s">
        <v>31</v>
      </c>
      <c r="F268" s="167">
        <f>Перечень!T261</f>
        <v>0</v>
      </c>
      <c r="G268" s="103"/>
      <c r="H268" s="83">
        <f aca="true" t="shared" si="18" ref="H268:H283">G268-F268</f>
        <v>0</v>
      </c>
      <c r="I268" s="130" t="s">
        <v>249</v>
      </c>
      <c r="J268" s="168">
        <f>Перечень!V261</f>
        <v>0</v>
      </c>
      <c r="K268" s="133"/>
      <c r="L268" s="91">
        <f t="shared" si="14"/>
        <v>0</v>
      </c>
      <c r="M268" s="173">
        <f>Перечень!W261</f>
        <v>0</v>
      </c>
      <c r="N268" s="132"/>
      <c r="O268" s="83">
        <f t="shared" si="15"/>
        <v>0</v>
      </c>
    </row>
    <row r="269" spans="1:15" ht="22.5" customHeight="1">
      <c r="A269" s="244"/>
      <c r="B269" s="233"/>
      <c r="C269" s="119" t="s">
        <v>140</v>
      </c>
      <c r="D269" s="165">
        <f>Перечень!R262</f>
        <v>0</v>
      </c>
      <c r="E269" s="19" t="s">
        <v>117</v>
      </c>
      <c r="F269" s="167">
        <f>Перечень!T262</f>
        <v>0</v>
      </c>
      <c r="G269" s="103"/>
      <c r="H269" s="83">
        <f t="shared" si="18"/>
        <v>0</v>
      </c>
      <c r="I269" s="130" t="s">
        <v>249</v>
      </c>
      <c r="J269" s="168">
        <f>Перечень!V262</f>
        <v>0</v>
      </c>
      <c r="K269" s="133"/>
      <c r="L269" s="91">
        <f t="shared" si="14"/>
        <v>0</v>
      </c>
      <c r="M269" s="173">
        <f>Перечень!W262</f>
        <v>0</v>
      </c>
      <c r="N269" s="132"/>
      <c r="O269" s="83">
        <f t="shared" si="15"/>
        <v>0</v>
      </c>
    </row>
    <row r="270" spans="1:15" ht="12" customHeight="1">
      <c r="A270" s="243" t="s">
        <v>290</v>
      </c>
      <c r="B270" s="232" t="s">
        <v>247</v>
      </c>
      <c r="C270" s="119" t="s">
        <v>140</v>
      </c>
      <c r="D270" s="165">
        <f>Перечень!R263</f>
        <v>0</v>
      </c>
      <c r="E270" s="19" t="s">
        <v>31</v>
      </c>
      <c r="F270" s="167">
        <f>Перечень!T263</f>
        <v>0</v>
      </c>
      <c r="G270" s="103"/>
      <c r="H270" s="83">
        <f t="shared" si="18"/>
        <v>0</v>
      </c>
      <c r="I270" s="119"/>
      <c r="J270" s="168">
        <f>Перечень!V263</f>
        <v>0</v>
      </c>
      <c r="K270" s="133"/>
      <c r="L270" s="91">
        <f t="shared" si="14"/>
        <v>0</v>
      </c>
      <c r="M270" s="173">
        <f>Перечень!W263</f>
        <v>0</v>
      </c>
      <c r="N270" s="132"/>
      <c r="O270" s="83">
        <f t="shared" si="15"/>
        <v>0</v>
      </c>
    </row>
    <row r="271" spans="1:15" ht="14.25" customHeight="1">
      <c r="A271" s="244"/>
      <c r="B271" s="233"/>
      <c r="C271" s="119" t="s">
        <v>140</v>
      </c>
      <c r="D271" s="165">
        <f>Перечень!R264</f>
        <v>0</v>
      </c>
      <c r="E271" s="19" t="s">
        <v>117</v>
      </c>
      <c r="F271" s="167">
        <f>Перечень!T264</f>
        <v>0</v>
      </c>
      <c r="G271" s="103"/>
      <c r="H271" s="83">
        <f t="shared" si="18"/>
        <v>0</v>
      </c>
      <c r="I271" s="119"/>
      <c r="J271" s="168">
        <f>Перечень!V264</f>
        <v>0</v>
      </c>
      <c r="K271" s="133"/>
      <c r="L271" s="91">
        <f t="shared" si="14"/>
        <v>0</v>
      </c>
      <c r="M271" s="173">
        <f>Перечень!W264</f>
        <v>0</v>
      </c>
      <c r="N271" s="132"/>
      <c r="O271" s="83">
        <f t="shared" si="15"/>
        <v>0</v>
      </c>
    </row>
    <row r="272" spans="1:15" ht="13.5" customHeight="1">
      <c r="A272" s="243" t="s">
        <v>291</v>
      </c>
      <c r="B272" s="232" t="s">
        <v>247</v>
      </c>
      <c r="C272" s="119" t="s">
        <v>140</v>
      </c>
      <c r="D272" s="165">
        <f>Перечень!R265</f>
        <v>0</v>
      </c>
      <c r="E272" s="19" t="s">
        <v>31</v>
      </c>
      <c r="F272" s="167">
        <f>Перечень!T265</f>
        <v>0</v>
      </c>
      <c r="G272" s="103"/>
      <c r="H272" s="83">
        <f t="shared" si="18"/>
        <v>0</v>
      </c>
      <c r="I272" s="119"/>
      <c r="J272" s="168">
        <f>Перечень!V265</f>
        <v>0</v>
      </c>
      <c r="K272" s="133"/>
      <c r="L272" s="91">
        <f t="shared" si="14"/>
        <v>0</v>
      </c>
      <c r="M272" s="173">
        <f>Перечень!W265</f>
        <v>0</v>
      </c>
      <c r="N272" s="132"/>
      <c r="O272" s="83">
        <f t="shared" si="15"/>
        <v>0</v>
      </c>
    </row>
    <row r="273" spans="1:15" ht="13.5" customHeight="1">
      <c r="A273" s="244"/>
      <c r="B273" s="233"/>
      <c r="C273" s="119" t="s">
        <v>140</v>
      </c>
      <c r="D273" s="165">
        <f>Перечень!R266</f>
        <v>0</v>
      </c>
      <c r="E273" s="19" t="s">
        <v>117</v>
      </c>
      <c r="F273" s="167">
        <f>Перечень!T266</f>
        <v>0</v>
      </c>
      <c r="G273" s="103"/>
      <c r="H273" s="83">
        <f t="shared" si="18"/>
        <v>0</v>
      </c>
      <c r="I273" s="119"/>
      <c r="J273" s="168">
        <f>Перечень!V266</f>
        <v>0</v>
      </c>
      <c r="K273" s="133"/>
      <c r="L273" s="91">
        <f t="shared" si="14"/>
        <v>0</v>
      </c>
      <c r="M273" s="173">
        <f>Перечень!W266</f>
        <v>0</v>
      </c>
      <c r="N273" s="132"/>
      <c r="O273" s="83">
        <f t="shared" si="15"/>
        <v>0</v>
      </c>
    </row>
    <row r="274" spans="1:15" ht="13.5" customHeight="1">
      <c r="A274" s="243" t="s">
        <v>292</v>
      </c>
      <c r="B274" s="232" t="s">
        <v>247</v>
      </c>
      <c r="C274" s="119" t="s">
        <v>140</v>
      </c>
      <c r="D274" s="165">
        <f>Перечень!R267</f>
        <v>0</v>
      </c>
      <c r="E274" s="19" t="s">
        <v>31</v>
      </c>
      <c r="F274" s="167">
        <f>Перечень!T267</f>
        <v>0</v>
      </c>
      <c r="G274" s="103"/>
      <c r="H274" s="83">
        <f t="shared" si="18"/>
        <v>0</v>
      </c>
      <c r="I274" s="119"/>
      <c r="J274" s="168">
        <f>Перечень!V267</f>
        <v>0</v>
      </c>
      <c r="K274" s="133"/>
      <c r="L274" s="91">
        <f t="shared" si="14"/>
        <v>0</v>
      </c>
      <c r="M274" s="173">
        <f>Перечень!W267</f>
        <v>0</v>
      </c>
      <c r="N274" s="132"/>
      <c r="O274" s="83">
        <f t="shared" si="15"/>
        <v>0</v>
      </c>
    </row>
    <row r="275" spans="1:15" ht="16.5" customHeight="1">
      <c r="A275" s="244"/>
      <c r="B275" s="233"/>
      <c r="C275" s="119" t="s">
        <v>140</v>
      </c>
      <c r="D275" s="165">
        <f>Перечень!R268</f>
        <v>0</v>
      </c>
      <c r="E275" s="19" t="s">
        <v>117</v>
      </c>
      <c r="F275" s="167">
        <f>Перечень!T268</f>
        <v>0</v>
      </c>
      <c r="G275" s="103"/>
      <c r="H275" s="83">
        <f t="shared" si="18"/>
        <v>0</v>
      </c>
      <c r="I275" s="119"/>
      <c r="J275" s="168">
        <f>Перечень!V268</f>
        <v>0</v>
      </c>
      <c r="K275" s="133"/>
      <c r="L275" s="91">
        <f t="shared" si="14"/>
        <v>0</v>
      </c>
      <c r="M275" s="173">
        <f>Перечень!W268</f>
        <v>0</v>
      </c>
      <c r="N275" s="132"/>
      <c r="O275" s="83">
        <f t="shared" si="15"/>
        <v>0</v>
      </c>
    </row>
    <row r="276" spans="1:15" ht="15" customHeight="1">
      <c r="A276" s="243" t="s">
        <v>293</v>
      </c>
      <c r="B276" s="232" t="s">
        <v>247</v>
      </c>
      <c r="C276" s="119" t="s">
        <v>140</v>
      </c>
      <c r="D276" s="165">
        <f>Перечень!R269</f>
        <v>0</v>
      </c>
      <c r="E276" s="19" t="s">
        <v>31</v>
      </c>
      <c r="F276" s="167">
        <f>Перечень!T269</f>
        <v>0</v>
      </c>
      <c r="G276" s="103"/>
      <c r="H276" s="83">
        <f t="shared" si="18"/>
        <v>0</v>
      </c>
      <c r="I276" s="119"/>
      <c r="J276" s="168">
        <f>Перечень!V269</f>
        <v>0</v>
      </c>
      <c r="K276" s="133"/>
      <c r="L276" s="91">
        <f>K276-J276</f>
        <v>0</v>
      </c>
      <c r="M276" s="173">
        <f>Перечень!W269</f>
        <v>0</v>
      </c>
      <c r="N276" s="132"/>
      <c r="O276" s="83">
        <f aca="true" t="shared" si="19" ref="O276:O283">N276-M276</f>
        <v>0</v>
      </c>
    </row>
    <row r="277" spans="1:15" ht="15" customHeight="1">
      <c r="A277" s="244"/>
      <c r="B277" s="233"/>
      <c r="C277" s="119" t="s">
        <v>140</v>
      </c>
      <c r="D277" s="165">
        <f>Перечень!R270</f>
        <v>0</v>
      </c>
      <c r="E277" s="19" t="s">
        <v>117</v>
      </c>
      <c r="F277" s="167">
        <f>Перечень!T270</f>
        <v>0</v>
      </c>
      <c r="G277" s="103"/>
      <c r="H277" s="83">
        <f t="shared" si="18"/>
        <v>0</v>
      </c>
      <c r="I277" s="119"/>
      <c r="J277" s="168">
        <f>Перечень!V270</f>
        <v>0</v>
      </c>
      <c r="K277" s="133"/>
      <c r="L277" s="91">
        <f>K277-J277</f>
        <v>0</v>
      </c>
      <c r="M277" s="173">
        <f>Перечень!W270</f>
        <v>0</v>
      </c>
      <c r="N277" s="132"/>
      <c r="O277" s="83">
        <f t="shared" si="19"/>
        <v>0</v>
      </c>
    </row>
    <row r="278" spans="1:15" ht="15" customHeight="1">
      <c r="A278" s="237" t="s">
        <v>294</v>
      </c>
      <c r="B278" s="238"/>
      <c r="C278" s="63"/>
      <c r="D278" s="73"/>
      <c r="E278" s="65" t="s">
        <v>31</v>
      </c>
      <c r="F278" s="66">
        <f>F268+F270+F272+F274+F276</f>
        <v>0</v>
      </c>
      <c r="G278" s="66">
        <f>G268+G270+G272+G274+G276</f>
        <v>0</v>
      </c>
      <c r="H278" s="66">
        <f t="shared" si="18"/>
        <v>0</v>
      </c>
      <c r="I278" s="67" t="s">
        <v>29</v>
      </c>
      <c r="J278" s="95" t="s">
        <v>29</v>
      </c>
      <c r="K278" s="95" t="s">
        <v>29</v>
      </c>
      <c r="L278" s="95" t="s">
        <v>29</v>
      </c>
      <c r="M278" s="66">
        <f>M268+M270+M272+M274+M276</f>
        <v>0</v>
      </c>
      <c r="N278" s="66">
        <f>N268+N270+N272+N274+N276</f>
        <v>0</v>
      </c>
      <c r="O278" s="66">
        <f t="shared" si="19"/>
        <v>0</v>
      </c>
    </row>
    <row r="279" spans="1:15" ht="15" customHeight="1">
      <c r="A279" s="239"/>
      <c r="B279" s="240"/>
      <c r="C279" s="68"/>
      <c r="D279" s="73"/>
      <c r="E279" s="65" t="s">
        <v>117</v>
      </c>
      <c r="F279" s="66">
        <f>F269+F271+F273+F275+F277</f>
        <v>0</v>
      </c>
      <c r="G279" s="66">
        <f>G269+G271+G273+G275+G277</f>
        <v>0</v>
      </c>
      <c r="H279" s="66">
        <f t="shared" si="18"/>
        <v>0</v>
      </c>
      <c r="I279" s="69"/>
      <c r="J279" s="96"/>
      <c r="K279" s="96"/>
      <c r="L279" s="96"/>
      <c r="M279" s="66">
        <f>M269+M271+M273+M275+M277</f>
        <v>0</v>
      </c>
      <c r="N279" s="66">
        <f>N269+N271+N273+N275+N277</f>
        <v>0</v>
      </c>
      <c r="O279" s="66">
        <f t="shared" si="19"/>
        <v>0</v>
      </c>
    </row>
    <row r="280" spans="1:15" ht="12.75">
      <c r="A280" s="241"/>
      <c r="B280" s="242"/>
      <c r="C280" s="68"/>
      <c r="D280" s="74"/>
      <c r="E280" s="71" t="s">
        <v>129</v>
      </c>
      <c r="F280" s="72">
        <f>F278+F279</f>
        <v>0</v>
      </c>
      <c r="G280" s="72">
        <f>G278+G279</f>
        <v>0</v>
      </c>
      <c r="H280" s="72">
        <f t="shared" si="18"/>
        <v>0</v>
      </c>
      <c r="I280" s="69"/>
      <c r="J280" s="96"/>
      <c r="K280" s="96"/>
      <c r="L280" s="96"/>
      <c r="M280" s="72">
        <f>M278+M279</f>
        <v>0</v>
      </c>
      <c r="N280" s="72">
        <f>N278+N279</f>
        <v>0</v>
      </c>
      <c r="O280" s="72">
        <f t="shared" si="19"/>
        <v>0</v>
      </c>
    </row>
    <row r="281" spans="1:15" ht="12.75" customHeight="1">
      <c r="A281" s="265" t="s">
        <v>267</v>
      </c>
      <c r="B281" s="266"/>
      <c r="C281" s="112"/>
      <c r="D281" s="112"/>
      <c r="E281" s="114" t="s">
        <v>31</v>
      </c>
      <c r="F281" s="115">
        <f>F65+F97+F208+F228+F250+F264+F278</f>
        <v>899</v>
      </c>
      <c r="G281" s="115">
        <f>G65+G97+G208+G228+G250+G264+G278</f>
        <v>0</v>
      </c>
      <c r="H281" s="115">
        <f t="shared" si="18"/>
        <v>-899</v>
      </c>
      <c r="I281" s="110" t="s">
        <v>29</v>
      </c>
      <c r="J281" s="111" t="s">
        <v>29</v>
      </c>
      <c r="K281" s="111" t="s">
        <v>29</v>
      </c>
      <c r="L281" s="111" t="s">
        <v>29</v>
      </c>
      <c r="M281" s="115">
        <f>M65+M97+M208+M228+M250+M264+M278</f>
        <v>26.2</v>
      </c>
      <c r="N281" s="115">
        <f>N65+N97+N208+N228+N250+N264+N278</f>
        <v>0</v>
      </c>
      <c r="O281" s="115">
        <f t="shared" si="19"/>
        <v>-26.2</v>
      </c>
    </row>
    <row r="282" spans="1:15" ht="12.75" customHeight="1">
      <c r="A282" s="267"/>
      <c r="B282" s="268"/>
      <c r="C282" s="112"/>
      <c r="D282" s="112"/>
      <c r="E282" s="114" t="s">
        <v>117</v>
      </c>
      <c r="F282" s="115">
        <f>F66+F98+F209+F229+F251+F265+F279</f>
        <v>10</v>
      </c>
      <c r="G282" s="115">
        <f>G66+G98+G209+G229+G251+G265+G279</f>
        <v>0</v>
      </c>
      <c r="H282" s="115">
        <f t="shared" si="18"/>
        <v>-10</v>
      </c>
      <c r="I282" s="110" t="s">
        <v>29</v>
      </c>
      <c r="J282" s="111" t="s">
        <v>29</v>
      </c>
      <c r="K282" s="111" t="s">
        <v>29</v>
      </c>
      <c r="L282" s="111" t="s">
        <v>29</v>
      </c>
      <c r="M282" s="115">
        <f>M66+M98+M209+M229+M251+M265+M279</f>
        <v>1.4</v>
      </c>
      <c r="N282" s="115">
        <f>N66+N98+N209+N229+N251+N265+N279</f>
        <v>0</v>
      </c>
      <c r="O282" s="115">
        <f t="shared" si="19"/>
        <v>-1.4</v>
      </c>
    </row>
    <row r="283" spans="1:15" ht="11.25" customHeight="1">
      <c r="A283" s="269"/>
      <c r="B283" s="270"/>
      <c r="C283" s="112"/>
      <c r="D283" s="113"/>
      <c r="E283" s="114" t="s">
        <v>129</v>
      </c>
      <c r="F283" s="115">
        <f>F281+F282</f>
        <v>909</v>
      </c>
      <c r="G283" s="115">
        <f>G281+G282</f>
        <v>0</v>
      </c>
      <c r="H283" s="115">
        <f t="shared" si="18"/>
        <v>-909</v>
      </c>
      <c r="I283" s="110"/>
      <c r="J283" s="111"/>
      <c r="K283" s="111"/>
      <c r="L283" s="111"/>
      <c r="M283" s="115">
        <f>M281+M282</f>
        <v>27.599999999999998</v>
      </c>
      <c r="N283" s="115">
        <f>N281+N282</f>
        <v>0</v>
      </c>
      <c r="O283" s="115">
        <f t="shared" si="19"/>
        <v>-27.599999999999998</v>
      </c>
    </row>
    <row r="284" spans="1:15" ht="12.75">
      <c r="A284" s="45"/>
      <c r="B284" s="46"/>
      <c r="C284" s="47"/>
      <c r="D284" s="47"/>
      <c r="E284" s="8"/>
      <c r="F284" s="144"/>
      <c r="G284" s="144"/>
      <c r="H284" s="145"/>
      <c r="I284" s="144"/>
      <c r="J284" s="144"/>
      <c r="K284" s="144"/>
      <c r="L284" s="144"/>
      <c r="M284" s="145"/>
      <c r="N284" s="145"/>
      <c r="O284" s="145"/>
    </row>
    <row r="285" spans="1:15" s="17" customFormat="1" ht="28.5" customHeight="1">
      <c r="A285" s="310" t="s">
        <v>330</v>
      </c>
      <c r="B285" s="311"/>
      <c r="C285" s="311"/>
      <c r="D285" s="311"/>
      <c r="E285" s="312"/>
      <c r="F285" s="159">
        <f>F283+'Отчет № 2 за 2018 год'!F285</f>
        <v>2282</v>
      </c>
      <c r="G285" s="159">
        <f>G283+'Отчет № 2 за 2018 год'!G285</f>
        <v>418</v>
      </c>
      <c r="H285" s="159">
        <f>G285-F285</f>
        <v>-1864</v>
      </c>
      <c r="I285" s="160"/>
      <c r="J285" s="160"/>
      <c r="K285" s="160"/>
      <c r="L285" s="160"/>
      <c r="M285" s="159">
        <f>M283+'Отчет № 2 за 2018 год'!M285</f>
        <v>56.599999999999994</v>
      </c>
      <c r="N285" s="159">
        <f>N283+'Отчет № 2 за 2018 год'!N285</f>
        <v>0</v>
      </c>
      <c r="O285" s="159">
        <f>N285-M285</f>
        <v>-56.599999999999994</v>
      </c>
    </row>
    <row r="286" spans="1:15" ht="12.75">
      <c r="A286" s="45"/>
      <c r="B286" s="46"/>
      <c r="C286" s="47"/>
      <c r="D286" s="47"/>
      <c r="E286" s="8"/>
      <c r="F286" s="8"/>
      <c r="G286" s="8"/>
      <c r="H286" s="9"/>
      <c r="I286" s="8"/>
      <c r="J286" s="8"/>
      <c r="K286" s="8"/>
      <c r="L286" s="8"/>
      <c r="M286" s="9"/>
      <c r="N286" s="9"/>
      <c r="O286" s="9"/>
    </row>
    <row r="287" spans="1:15" ht="12.75">
      <c r="A287" s="47"/>
      <c r="B287" s="8"/>
      <c r="C287" s="47"/>
      <c r="D287" s="47"/>
      <c r="E287" s="8"/>
      <c r="F287" s="8"/>
      <c r="G287" s="8"/>
      <c r="H287" s="9"/>
      <c r="I287" s="8"/>
      <c r="J287" s="8"/>
      <c r="K287" s="8"/>
      <c r="L287" s="8"/>
      <c r="M287" s="9"/>
      <c r="N287" s="9"/>
      <c r="O287" s="9"/>
    </row>
    <row r="288" ht="12.75">
      <c r="A288" t="s">
        <v>40</v>
      </c>
    </row>
    <row r="289" spans="1:14" ht="12.75">
      <c r="A289" t="s">
        <v>346</v>
      </c>
      <c r="H289" s="116"/>
      <c r="I289" s="116"/>
      <c r="J289" s="116"/>
      <c r="K289" s="116"/>
      <c r="L289" s="317" t="s">
        <v>365</v>
      </c>
      <c r="M289" s="116"/>
      <c r="N289" s="116"/>
    </row>
    <row r="290" spans="1:14" ht="12.75">
      <c r="A290" s="16" t="s">
        <v>42</v>
      </c>
      <c r="B290" s="16"/>
      <c r="C290" s="16"/>
      <c r="D290" s="16"/>
      <c r="E290" s="16"/>
      <c r="F290" s="16"/>
      <c r="G290" s="16"/>
      <c r="H290" s="161"/>
      <c r="I290" s="161"/>
      <c r="J290" s="161"/>
      <c r="K290" s="161"/>
      <c r="L290" s="161"/>
      <c r="M290" s="161"/>
      <c r="N290" s="161"/>
    </row>
    <row r="291" ht="12.75">
      <c r="B291" t="s">
        <v>72</v>
      </c>
    </row>
    <row r="293" ht="12.75">
      <c r="A293" t="s">
        <v>327</v>
      </c>
    </row>
    <row r="294" spans="1:13" ht="12.75">
      <c r="A294" t="s">
        <v>347</v>
      </c>
      <c r="H294" s="116"/>
      <c r="I294" s="116"/>
      <c r="J294" s="116"/>
      <c r="K294" s="116"/>
      <c r="L294" s="317" t="s">
        <v>364</v>
      </c>
      <c r="M294" s="116"/>
    </row>
    <row r="295" spans="1:13" ht="12.75">
      <c r="A295" s="16" t="s">
        <v>42</v>
      </c>
      <c r="B295" s="16"/>
      <c r="C295" s="16"/>
      <c r="D295" s="16"/>
      <c r="E295" s="16"/>
      <c r="F295" s="16"/>
      <c r="G295" s="16"/>
      <c r="H295" s="161"/>
      <c r="I295" s="161"/>
      <c r="J295" s="161"/>
      <c r="K295" s="161"/>
      <c r="L295" s="161"/>
      <c r="M295" s="161"/>
    </row>
    <row r="296" ht="12.75">
      <c r="A296" s="14"/>
    </row>
    <row r="297" ht="12.75">
      <c r="A297" s="14"/>
    </row>
    <row r="298" spans="1:2" ht="12.75">
      <c r="A298" s="116"/>
      <c r="B298" s="116"/>
    </row>
    <row r="299" spans="1:13" ht="12.75">
      <c r="A299" s="116"/>
      <c r="B299" s="116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</row>
    <row r="300" spans="1:13" ht="12.75">
      <c r="A300" s="161"/>
      <c r="B300" s="161"/>
      <c r="C300" s="161"/>
      <c r="D300" s="161"/>
      <c r="E300" s="161"/>
      <c r="F300" s="161"/>
      <c r="G300" s="161"/>
      <c r="H300" s="161"/>
      <c r="I300" s="161"/>
      <c r="J300" s="161"/>
      <c r="K300" s="161"/>
      <c r="L300" s="161"/>
      <c r="M300" s="161"/>
    </row>
    <row r="301" ht="12.75">
      <c r="A301" s="14"/>
    </row>
    <row r="302" ht="12.75">
      <c r="A302" s="14"/>
    </row>
    <row r="303" spans="1:2" ht="12.75">
      <c r="A303" s="309" t="s">
        <v>332</v>
      </c>
      <c r="B303" s="309"/>
    </row>
    <row r="304" spans="1:15" ht="12.75">
      <c r="A304" s="47"/>
      <c r="B304" s="8"/>
      <c r="C304" s="47"/>
      <c r="D304" s="47"/>
      <c r="E304" s="8"/>
      <c r="F304" s="8"/>
      <c r="G304" s="8"/>
      <c r="H304" s="9"/>
      <c r="I304" s="8"/>
      <c r="J304" s="8"/>
      <c r="K304" s="8"/>
      <c r="L304" s="8"/>
      <c r="M304" s="9"/>
      <c r="N304" s="9"/>
      <c r="O304" s="9"/>
    </row>
    <row r="305" spans="1:15" ht="12.75">
      <c r="A305" s="47"/>
      <c r="B305" s="8"/>
      <c r="C305" s="47"/>
      <c r="D305" s="47"/>
      <c r="E305" s="8"/>
      <c r="F305" s="8"/>
      <c r="G305" s="8"/>
      <c r="H305" s="9"/>
      <c r="I305" s="8"/>
      <c r="J305" s="8"/>
      <c r="K305" s="8"/>
      <c r="L305" s="8"/>
      <c r="M305" s="9"/>
      <c r="N305" s="9"/>
      <c r="O305" s="9"/>
    </row>
    <row r="306" spans="1:15" ht="12.75">
      <c r="A306" s="47"/>
      <c r="B306" s="8"/>
      <c r="C306" s="47"/>
      <c r="D306" s="47"/>
      <c r="E306" s="8"/>
      <c r="F306" s="8"/>
      <c r="G306" s="8"/>
      <c r="H306" s="9"/>
      <c r="I306" s="8"/>
      <c r="J306" s="8"/>
      <c r="K306" s="8"/>
      <c r="L306" s="8"/>
      <c r="M306" s="9"/>
      <c r="N306" s="9"/>
      <c r="O306" s="9"/>
    </row>
  </sheetData>
  <sheetProtection/>
  <mergeCells count="256">
    <mergeCell ref="A303:B303"/>
    <mergeCell ref="A278:B280"/>
    <mergeCell ref="A281:B283"/>
    <mergeCell ref="A285:E285"/>
    <mergeCell ref="A272:A273"/>
    <mergeCell ref="B272:B273"/>
    <mergeCell ref="A274:A275"/>
    <mergeCell ref="B274:B275"/>
    <mergeCell ref="A276:A277"/>
    <mergeCell ref="B276:B277"/>
    <mergeCell ref="A262:A263"/>
    <mergeCell ref="B262:B263"/>
    <mergeCell ref="A264:B266"/>
    <mergeCell ref="A268:A269"/>
    <mergeCell ref="B268:B269"/>
    <mergeCell ref="A270:A271"/>
    <mergeCell ref="B270:B271"/>
    <mergeCell ref="A256:A257"/>
    <mergeCell ref="B256:B257"/>
    <mergeCell ref="A258:A259"/>
    <mergeCell ref="B258:B259"/>
    <mergeCell ref="A260:A261"/>
    <mergeCell ref="B260:B261"/>
    <mergeCell ref="A246:A247"/>
    <mergeCell ref="B246:B247"/>
    <mergeCell ref="A248:A249"/>
    <mergeCell ref="B248:B249"/>
    <mergeCell ref="A250:B252"/>
    <mergeCell ref="A254:A255"/>
    <mergeCell ref="B254:B255"/>
    <mergeCell ref="A240:A241"/>
    <mergeCell ref="B240:B241"/>
    <mergeCell ref="A242:A243"/>
    <mergeCell ref="B242:B243"/>
    <mergeCell ref="A244:A245"/>
    <mergeCell ref="B244:B245"/>
    <mergeCell ref="A234:A235"/>
    <mergeCell ref="B234:B235"/>
    <mergeCell ref="A236:A237"/>
    <mergeCell ref="B236:B237"/>
    <mergeCell ref="A238:A239"/>
    <mergeCell ref="B238:B239"/>
    <mergeCell ref="A224:A225"/>
    <mergeCell ref="B224:B225"/>
    <mergeCell ref="A226:A227"/>
    <mergeCell ref="B226:B227"/>
    <mergeCell ref="A228:B230"/>
    <mergeCell ref="A232:A233"/>
    <mergeCell ref="B232:B233"/>
    <mergeCell ref="A218:A219"/>
    <mergeCell ref="B218:B219"/>
    <mergeCell ref="A220:A221"/>
    <mergeCell ref="B220:B221"/>
    <mergeCell ref="A222:A223"/>
    <mergeCell ref="B222:B223"/>
    <mergeCell ref="A212:A213"/>
    <mergeCell ref="B212:B213"/>
    <mergeCell ref="A214:A215"/>
    <mergeCell ref="B214:B215"/>
    <mergeCell ref="A216:A217"/>
    <mergeCell ref="B216:B217"/>
    <mergeCell ref="A201:A202"/>
    <mergeCell ref="B201:B202"/>
    <mergeCell ref="A203:A204"/>
    <mergeCell ref="B203:B204"/>
    <mergeCell ref="A205:B207"/>
    <mergeCell ref="A208:B210"/>
    <mergeCell ref="A195:A196"/>
    <mergeCell ref="B195:B196"/>
    <mergeCell ref="A197:A198"/>
    <mergeCell ref="B197:B198"/>
    <mergeCell ref="A199:A200"/>
    <mergeCell ref="B199:B200"/>
    <mergeCell ref="A189:A190"/>
    <mergeCell ref="B189:B190"/>
    <mergeCell ref="A191:A192"/>
    <mergeCell ref="B191:B192"/>
    <mergeCell ref="A193:A194"/>
    <mergeCell ref="B193:B194"/>
    <mergeCell ref="A183:A184"/>
    <mergeCell ref="B183:B184"/>
    <mergeCell ref="A185:A186"/>
    <mergeCell ref="B185:B186"/>
    <mergeCell ref="A187:A188"/>
    <mergeCell ref="B187:B188"/>
    <mergeCell ref="A174:A175"/>
    <mergeCell ref="B174:B175"/>
    <mergeCell ref="A176:A177"/>
    <mergeCell ref="B176:B177"/>
    <mergeCell ref="A178:B180"/>
    <mergeCell ref="A181:A182"/>
    <mergeCell ref="B181:B182"/>
    <mergeCell ref="A168:A169"/>
    <mergeCell ref="B168:B169"/>
    <mergeCell ref="A170:A171"/>
    <mergeCell ref="B170:B171"/>
    <mergeCell ref="A172:A173"/>
    <mergeCell ref="B172:B173"/>
    <mergeCell ref="A159:A160"/>
    <mergeCell ref="B159:B160"/>
    <mergeCell ref="A161:B163"/>
    <mergeCell ref="A164:A165"/>
    <mergeCell ref="B164:B165"/>
    <mergeCell ref="A166:A167"/>
    <mergeCell ref="B166:B167"/>
    <mergeCell ref="A153:A154"/>
    <mergeCell ref="B153:B154"/>
    <mergeCell ref="A155:A156"/>
    <mergeCell ref="B155:B156"/>
    <mergeCell ref="A157:A158"/>
    <mergeCell ref="B157:B158"/>
    <mergeCell ref="A147:A148"/>
    <mergeCell ref="B147:B148"/>
    <mergeCell ref="A149:A150"/>
    <mergeCell ref="B149:B150"/>
    <mergeCell ref="A151:A152"/>
    <mergeCell ref="B151:B152"/>
    <mergeCell ref="A141:A142"/>
    <mergeCell ref="B141:B142"/>
    <mergeCell ref="A143:A144"/>
    <mergeCell ref="B143:B144"/>
    <mergeCell ref="A145:A146"/>
    <mergeCell ref="B145:B146"/>
    <mergeCell ref="A132:A133"/>
    <mergeCell ref="B132:B133"/>
    <mergeCell ref="A134:B136"/>
    <mergeCell ref="A137:A138"/>
    <mergeCell ref="B137:B138"/>
    <mergeCell ref="A139:A140"/>
    <mergeCell ref="B139:B140"/>
    <mergeCell ref="A126:A127"/>
    <mergeCell ref="B126:B127"/>
    <mergeCell ref="A128:A129"/>
    <mergeCell ref="B128:B129"/>
    <mergeCell ref="A130:A131"/>
    <mergeCell ref="B130:B131"/>
    <mergeCell ref="A117:B119"/>
    <mergeCell ref="A120:A121"/>
    <mergeCell ref="B120:B121"/>
    <mergeCell ref="A122:A123"/>
    <mergeCell ref="B122:B123"/>
    <mergeCell ref="A124:A125"/>
    <mergeCell ref="B124:B125"/>
    <mergeCell ref="A111:A112"/>
    <mergeCell ref="B111:B112"/>
    <mergeCell ref="A113:A114"/>
    <mergeCell ref="B113:B114"/>
    <mergeCell ref="A115:A116"/>
    <mergeCell ref="B115:B116"/>
    <mergeCell ref="A105:A106"/>
    <mergeCell ref="B105:B106"/>
    <mergeCell ref="A107:A108"/>
    <mergeCell ref="B107:B108"/>
    <mergeCell ref="A109:A110"/>
    <mergeCell ref="B109:B110"/>
    <mergeCell ref="A95:A96"/>
    <mergeCell ref="B95:B96"/>
    <mergeCell ref="A97:B99"/>
    <mergeCell ref="A101:A102"/>
    <mergeCell ref="B101:B102"/>
    <mergeCell ref="A103:A104"/>
    <mergeCell ref="B103:B104"/>
    <mergeCell ref="A89:A90"/>
    <mergeCell ref="B89:B90"/>
    <mergeCell ref="A91:A92"/>
    <mergeCell ref="B91:B92"/>
    <mergeCell ref="A93:A94"/>
    <mergeCell ref="B93:B94"/>
    <mergeCell ref="A83:A84"/>
    <mergeCell ref="B83:B84"/>
    <mergeCell ref="A85:A86"/>
    <mergeCell ref="B85:B86"/>
    <mergeCell ref="A87:A88"/>
    <mergeCell ref="B87:B88"/>
    <mergeCell ref="A77:A78"/>
    <mergeCell ref="B77:B78"/>
    <mergeCell ref="A79:A80"/>
    <mergeCell ref="B79:B80"/>
    <mergeCell ref="A81:A82"/>
    <mergeCell ref="B81:B82"/>
    <mergeCell ref="A71:A72"/>
    <mergeCell ref="B71:B72"/>
    <mergeCell ref="A73:A74"/>
    <mergeCell ref="B73:B74"/>
    <mergeCell ref="A75:A76"/>
    <mergeCell ref="B75:B76"/>
    <mergeCell ref="A61:A62"/>
    <mergeCell ref="B61:B62"/>
    <mergeCell ref="A63:A64"/>
    <mergeCell ref="B63:B64"/>
    <mergeCell ref="A65:B67"/>
    <mergeCell ref="A69:A70"/>
    <mergeCell ref="B69:B70"/>
    <mergeCell ref="A55:A56"/>
    <mergeCell ref="B55:B56"/>
    <mergeCell ref="A57:A58"/>
    <mergeCell ref="B57:B58"/>
    <mergeCell ref="A59:A60"/>
    <mergeCell ref="B59:B60"/>
    <mergeCell ref="A49:A50"/>
    <mergeCell ref="B49:B50"/>
    <mergeCell ref="A51:A52"/>
    <mergeCell ref="B51:B52"/>
    <mergeCell ref="A53:A54"/>
    <mergeCell ref="B53:B54"/>
    <mergeCell ref="A43:A44"/>
    <mergeCell ref="B43:B44"/>
    <mergeCell ref="A45:A46"/>
    <mergeCell ref="B45:B46"/>
    <mergeCell ref="A47:A48"/>
    <mergeCell ref="B47:B48"/>
    <mergeCell ref="A37:A38"/>
    <mergeCell ref="B37:B38"/>
    <mergeCell ref="A39:A40"/>
    <mergeCell ref="B39:B40"/>
    <mergeCell ref="A41:A42"/>
    <mergeCell ref="B41:B42"/>
    <mergeCell ref="A31:A32"/>
    <mergeCell ref="B31:B32"/>
    <mergeCell ref="A33:A34"/>
    <mergeCell ref="B33:B34"/>
    <mergeCell ref="A35:A36"/>
    <mergeCell ref="B35:B36"/>
    <mergeCell ref="A27:A28"/>
    <mergeCell ref="B27:B28"/>
    <mergeCell ref="C13:C15"/>
    <mergeCell ref="D13:D15"/>
    <mergeCell ref="A21:A22"/>
    <mergeCell ref="A29:A30"/>
    <mergeCell ref="B29:B30"/>
    <mergeCell ref="M14:O15"/>
    <mergeCell ref="E13:H14"/>
    <mergeCell ref="A23:A24"/>
    <mergeCell ref="B23:B24"/>
    <mergeCell ref="A25:A26"/>
    <mergeCell ref="B25:B26"/>
    <mergeCell ref="A1:O1"/>
    <mergeCell ref="A2:O2"/>
    <mergeCell ref="A3:O3"/>
    <mergeCell ref="M6:N6"/>
    <mergeCell ref="A7:I7"/>
    <mergeCell ref="B21:B22"/>
    <mergeCell ref="A19:A20"/>
    <mergeCell ref="B19:B20"/>
    <mergeCell ref="A12:A15"/>
    <mergeCell ref="B12:B15"/>
    <mergeCell ref="M7:N7"/>
    <mergeCell ref="E15:E16"/>
    <mergeCell ref="F15:H15"/>
    <mergeCell ref="I15:I16"/>
    <mergeCell ref="J15:L15"/>
    <mergeCell ref="C12:O12"/>
    <mergeCell ref="M8:N8"/>
    <mergeCell ref="A9:I9"/>
    <mergeCell ref="I13:O13"/>
    <mergeCell ref="I14:L14"/>
  </mergeCells>
  <printOptions/>
  <pageMargins left="0.75" right="0.75" top="1" bottom="1" header="0.5" footer="0.5"/>
  <pageSetup fitToHeight="0" fitToWidth="1" horizontalDpi="600" verticalDpi="600" orientation="landscape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2"/>
  <sheetViews>
    <sheetView tabSelected="1" zoomScalePageLayoutView="0" workbookViewId="0" topLeftCell="A1">
      <pane ySplit="16" topLeftCell="A284" activePane="bottomLeft" state="frozen"/>
      <selection pane="topLeft" activeCell="A1" sqref="A1"/>
      <selection pane="bottomLeft" activeCell="P291" sqref="P291"/>
    </sheetView>
  </sheetViews>
  <sheetFormatPr defaultColWidth="9.140625" defaultRowHeight="12.75"/>
  <cols>
    <col min="1" max="1" width="5.7109375" style="0" customWidth="1"/>
    <col min="2" max="2" width="35.7109375" style="0" customWidth="1"/>
    <col min="3" max="3" width="5.28125" style="0" customWidth="1"/>
    <col min="4" max="4" width="5.00390625" style="0" customWidth="1"/>
    <col min="5" max="7" width="7.7109375" style="0" customWidth="1"/>
    <col min="8" max="8" width="8.28125" style="0" customWidth="1"/>
    <col min="9" max="15" width="7.7109375" style="0" customWidth="1"/>
  </cols>
  <sheetData>
    <row r="1" spans="1:19" ht="12.75">
      <c r="A1" s="203" t="s">
        <v>32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116"/>
      <c r="Q1" s="116"/>
      <c r="R1" s="116"/>
      <c r="S1" s="116"/>
    </row>
    <row r="2" spans="1:19" ht="12.75">
      <c r="A2" s="203" t="s">
        <v>43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116"/>
      <c r="Q2" s="116"/>
      <c r="R2" s="116"/>
      <c r="S2" s="116"/>
    </row>
    <row r="3" spans="1:19" ht="12.75">
      <c r="A3" s="203" t="s">
        <v>15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116"/>
      <c r="Q3" s="116"/>
      <c r="R3" s="116"/>
      <c r="S3" s="116"/>
    </row>
    <row r="6" spans="13:15" ht="12.75">
      <c r="M6" s="218" t="s">
        <v>35</v>
      </c>
      <c r="N6" s="219"/>
      <c r="O6" s="9"/>
    </row>
    <row r="7" spans="1:15" ht="12.75">
      <c r="A7" s="203" t="s">
        <v>320</v>
      </c>
      <c r="B7" s="203"/>
      <c r="C7" s="203"/>
      <c r="D7" s="203"/>
      <c r="E7" s="203"/>
      <c r="F7" s="203"/>
      <c r="G7" s="203"/>
      <c r="H7" s="203"/>
      <c r="I7" s="203"/>
      <c r="K7" t="s">
        <v>34</v>
      </c>
      <c r="M7" s="218"/>
      <c r="N7" s="219"/>
      <c r="O7" s="9"/>
    </row>
    <row r="8" spans="13:15" ht="12.75">
      <c r="M8" s="218"/>
      <c r="N8" s="219"/>
      <c r="O8" s="9"/>
    </row>
    <row r="9" spans="1:9" ht="30.75" customHeight="1">
      <c r="A9" s="277" t="s">
        <v>354</v>
      </c>
      <c r="B9" s="278"/>
      <c r="C9" s="278"/>
      <c r="D9" s="278"/>
      <c r="E9" s="278"/>
      <c r="F9" s="278"/>
      <c r="G9" s="278"/>
      <c r="H9" s="278"/>
      <c r="I9" s="278"/>
    </row>
    <row r="11" spans="1:15" ht="12.75">
      <c r="A11" s="47"/>
      <c r="B11" s="8"/>
      <c r="C11" s="47"/>
      <c r="D11" s="47"/>
      <c r="E11" s="8"/>
      <c r="F11" s="8"/>
      <c r="G11" s="8"/>
      <c r="H11" s="9"/>
      <c r="I11" s="8"/>
      <c r="J11" s="8"/>
      <c r="K11" s="8"/>
      <c r="L11" s="8"/>
      <c r="M11" s="9"/>
      <c r="N11" s="9"/>
      <c r="O11" s="9"/>
    </row>
    <row r="12" spans="1:15" ht="12.75">
      <c r="A12" s="220" t="s">
        <v>16</v>
      </c>
      <c r="B12" s="220" t="s">
        <v>21</v>
      </c>
      <c r="C12" s="234" t="s">
        <v>94</v>
      </c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6"/>
    </row>
    <row r="13" spans="1:15" ht="12.75">
      <c r="A13" s="221"/>
      <c r="B13" s="221"/>
      <c r="C13" s="220" t="s">
        <v>105</v>
      </c>
      <c r="D13" s="220" t="s">
        <v>118</v>
      </c>
      <c r="E13" s="223" t="s">
        <v>22</v>
      </c>
      <c r="F13" s="313"/>
      <c r="G13" s="313"/>
      <c r="H13" s="224"/>
      <c r="I13" s="227" t="s">
        <v>323</v>
      </c>
      <c r="J13" s="228"/>
      <c r="K13" s="228"/>
      <c r="L13" s="228"/>
      <c r="M13" s="228"/>
      <c r="N13" s="228"/>
      <c r="O13" s="229"/>
    </row>
    <row r="14" spans="1:15" ht="21.75" customHeight="1">
      <c r="A14" s="221"/>
      <c r="B14" s="221"/>
      <c r="C14" s="221"/>
      <c r="D14" s="221"/>
      <c r="E14" s="225"/>
      <c r="F14" s="314"/>
      <c r="G14" s="314"/>
      <c r="H14" s="226"/>
      <c r="I14" s="227" t="s">
        <v>23</v>
      </c>
      <c r="J14" s="228"/>
      <c r="K14" s="228"/>
      <c r="L14" s="229"/>
      <c r="M14" s="303" t="s">
        <v>24</v>
      </c>
      <c r="N14" s="304"/>
      <c r="O14" s="305"/>
    </row>
    <row r="15" spans="1:15" ht="45" customHeight="1">
      <c r="A15" s="222"/>
      <c r="B15" s="222"/>
      <c r="C15" s="222"/>
      <c r="D15" s="222"/>
      <c r="E15" s="282" t="s">
        <v>321</v>
      </c>
      <c r="F15" s="279" t="s">
        <v>26</v>
      </c>
      <c r="G15" s="280"/>
      <c r="H15" s="281"/>
      <c r="I15" s="282" t="s">
        <v>28</v>
      </c>
      <c r="J15" s="284" t="s">
        <v>44</v>
      </c>
      <c r="K15" s="285"/>
      <c r="L15" s="286"/>
      <c r="M15" s="306"/>
      <c r="N15" s="307"/>
      <c r="O15" s="308"/>
    </row>
    <row r="16" spans="1:15" ht="30" customHeight="1">
      <c r="A16" s="39"/>
      <c r="B16" s="39"/>
      <c r="C16" s="39"/>
      <c r="D16" s="39"/>
      <c r="E16" s="283"/>
      <c r="F16" s="50" t="s">
        <v>37</v>
      </c>
      <c r="G16" s="50" t="s">
        <v>38</v>
      </c>
      <c r="H16" s="87" t="s">
        <v>39</v>
      </c>
      <c r="I16" s="283"/>
      <c r="J16" s="50" t="s">
        <v>37</v>
      </c>
      <c r="K16" s="50" t="s">
        <v>38</v>
      </c>
      <c r="L16" s="87" t="s">
        <v>39</v>
      </c>
      <c r="M16" s="50" t="s">
        <v>37</v>
      </c>
      <c r="N16" s="50" t="s">
        <v>38</v>
      </c>
      <c r="O16" s="87" t="s">
        <v>39</v>
      </c>
    </row>
    <row r="17" spans="1:15" ht="12.75">
      <c r="A17" s="39">
        <v>1</v>
      </c>
      <c r="B17" s="39">
        <v>2</v>
      </c>
      <c r="C17" s="39">
        <v>3</v>
      </c>
      <c r="D17" s="39">
        <v>4</v>
      </c>
      <c r="E17" s="6">
        <v>5</v>
      </c>
      <c r="F17" s="6">
        <v>6</v>
      </c>
      <c r="G17" s="6">
        <v>7</v>
      </c>
      <c r="H17" s="6">
        <v>8</v>
      </c>
      <c r="I17" s="6">
        <v>9</v>
      </c>
      <c r="J17" s="6">
        <v>10</v>
      </c>
      <c r="K17" s="6">
        <v>11</v>
      </c>
      <c r="L17" s="6">
        <v>12</v>
      </c>
      <c r="M17" s="6">
        <v>13</v>
      </c>
      <c r="N17" s="6">
        <v>14</v>
      </c>
      <c r="O17" s="6">
        <v>15</v>
      </c>
    </row>
    <row r="18" spans="1:15" ht="12.75">
      <c r="A18" s="62">
        <v>1</v>
      </c>
      <c r="B18" s="62" t="s">
        <v>104</v>
      </c>
      <c r="C18" s="40"/>
      <c r="D18" s="41"/>
      <c r="E18" s="30"/>
      <c r="F18" s="30"/>
      <c r="G18" s="30"/>
      <c r="H18" s="33"/>
      <c r="I18" s="33"/>
      <c r="J18" s="33"/>
      <c r="K18" s="33"/>
      <c r="L18" s="33"/>
      <c r="M18" s="32"/>
      <c r="N18" s="32"/>
      <c r="O18" s="32"/>
    </row>
    <row r="19" spans="1:15" ht="22.5">
      <c r="A19" s="249" t="s">
        <v>107</v>
      </c>
      <c r="B19" s="263" t="s">
        <v>53</v>
      </c>
      <c r="C19" s="48" t="s">
        <v>137</v>
      </c>
      <c r="D19" s="165">
        <f>Перечень!Y12</f>
        <v>0</v>
      </c>
      <c r="E19" s="19" t="s">
        <v>31</v>
      </c>
      <c r="F19" s="167">
        <f>Перечень!AA12</f>
        <v>0</v>
      </c>
      <c r="G19" s="20"/>
      <c r="H19" s="78">
        <f>G19-F19</f>
        <v>0</v>
      </c>
      <c r="I19" s="48" t="s">
        <v>137</v>
      </c>
      <c r="J19" s="169">
        <f>Перечень!AC12</f>
        <v>0</v>
      </c>
      <c r="K19" s="94"/>
      <c r="L19" s="162">
        <f>K19-J19</f>
        <v>0</v>
      </c>
      <c r="M19" s="173">
        <f>Перечень!AD12</f>
        <v>0</v>
      </c>
      <c r="N19" s="54"/>
      <c r="O19" s="78">
        <f aca="true" t="shared" si="0" ref="O19:O82">N19-M19</f>
        <v>0</v>
      </c>
    </row>
    <row r="20" spans="1:15" ht="24.75" customHeight="1">
      <c r="A20" s="250"/>
      <c r="B20" s="264"/>
      <c r="C20" s="48" t="s">
        <v>137</v>
      </c>
      <c r="D20" s="165">
        <f>Перечень!Y13</f>
        <v>0</v>
      </c>
      <c r="E20" s="19" t="s">
        <v>117</v>
      </c>
      <c r="F20" s="167">
        <f>Перечень!AA13</f>
        <v>0</v>
      </c>
      <c r="G20" s="20"/>
      <c r="H20" s="78">
        <f aca="true" t="shared" si="1" ref="H20:H83">G20-F20</f>
        <v>0</v>
      </c>
      <c r="I20" s="48" t="s">
        <v>137</v>
      </c>
      <c r="J20" s="169">
        <f>Перечень!AC13</f>
        <v>0</v>
      </c>
      <c r="K20" s="94"/>
      <c r="L20" s="163">
        <f aca="true" t="shared" si="2" ref="L20:L83">K20-J20</f>
        <v>0</v>
      </c>
      <c r="M20" s="173">
        <f>Перечень!AD13</f>
        <v>0</v>
      </c>
      <c r="N20" s="54"/>
      <c r="O20" s="78">
        <f t="shared" si="0"/>
        <v>0</v>
      </c>
    </row>
    <row r="21" spans="1:15" ht="22.5">
      <c r="A21" s="249" t="s">
        <v>108</v>
      </c>
      <c r="B21" s="263" t="s">
        <v>54</v>
      </c>
      <c r="C21" s="48" t="s">
        <v>137</v>
      </c>
      <c r="D21" s="165">
        <f>Перечень!Y14</f>
        <v>1</v>
      </c>
      <c r="E21" s="19" t="s">
        <v>31</v>
      </c>
      <c r="F21" s="167">
        <f>Перечень!AA14</f>
        <v>5</v>
      </c>
      <c r="G21" s="20"/>
      <c r="H21" s="78">
        <f t="shared" si="1"/>
        <v>-5</v>
      </c>
      <c r="I21" s="48" t="s">
        <v>137</v>
      </c>
      <c r="J21" s="169">
        <f>Перечень!AC14</f>
        <v>0</v>
      </c>
      <c r="K21" s="94"/>
      <c r="L21" s="163">
        <f t="shared" si="2"/>
        <v>0</v>
      </c>
      <c r="M21" s="173">
        <f>Перечень!AD14</f>
        <v>0</v>
      </c>
      <c r="N21" s="54"/>
      <c r="O21" s="78">
        <f t="shared" si="0"/>
        <v>0</v>
      </c>
    </row>
    <row r="22" spans="1:15" ht="23.25" customHeight="1">
      <c r="A22" s="250"/>
      <c r="B22" s="264"/>
      <c r="C22" s="48" t="s">
        <v>137</v>
      </c>
      <c r="D22" s="165">
        <f>Перечень!Y15</f>
        <v>0</v>
      </c>
      <c r="E22" s="19" t="s">
        <v>117</v>
      </c>
      <c r="F22" s="167">
        <f>Перечень!AA15</f>
        <v>0</v>
      </c>
      <c r="G22" s="20"/>
      <c r="H22" s="78">
        <f t="shared" si="1"/>
        <v>0</v>
      </c>
      <c r="I22" s="48" t="s">
        <v>137</v>
      </c>
      <c r="J22" s="169">
        <f>Перечень!AC15</f>
        <v>0</v>
      </c>
      <c r="K22" s="94"/>
      <c r="L22" s="163">
        <f t="shared" si="2"/>
        <v>0</v>
      </c>
      <c r="M22" s="173">
        <f>Перечень!AD15</f>
        <v>0</v>
      </c>
      <c r="N22" s="54"/>
      <c r="O22" s="78">
        <f t="shared" si="0"/>
        <v>0</v>
      </c>
    </row>
    <row r="23" spans="1:15" ht="13.5" customHeight="1">
      <c r="A23" s="249" t="s">
        <v>109</v>
      </c>
      <c r="B23" s="263" t="s">
        <v>51</v>
      </c>
      <c r="C23" s="48" t="s">
        <v>138</v>
      </c>
      <c r="D23" s="165">
        <f>Перечень!Y16</f>
        <v>1</v>
      </c>
      <c r="E23" s="19" t="s">
        <v>31</v>
      </c>
      <c r="F23" s="167">
        <f>Перечень!AA16</f>
        <v>0</v>
      </c>
      <c r="G23" s="20"/>
      <c r="H23" s="78">
        <f t="shared" si="1"/>
        <v>0</v>
      </c>
      <c r="I23" s="48" t="s">
        <v>138</v>
      </c>
      <c r="J23" s="169">
        <f>Перечень!AC16</f>
        <v>1</v>
      </c>
      <c r="K23" s="94"/>
      <c r="L23" s="163">
        <f t="shared" si="2"/>
        <v>-1</v>
      </c>
      <c r="M23" s="173">
        <f>Перечень!AD16</f>
        <v>0</v>
      </c>
      <c r="N23" s="54"/>
      <c r="O23" s="78">
        <f t="shared" si="0"/>
        <v>0</v>
      </c>
    </row>
    <row r="24" spans="1:15" ht="12.75" customHeight="1">
      <c r="A24" s="250"/>
      <c r="B24" s="264"/>
      <c r="C24" s="48" t="s">
        <v>138</v>
      </c>
      <c r="D24" s="165">
        <f>Перечень!Y17</f>
        <v>0</v>
      </c>
      <c r="E24" s="19" t="s">
        <v>117</v>
      </c>
      <c r="F24" s="167">
        <f>Перечень!AA17</f>
        <v>0</v>
      </c>
      <c r="G24" s="20"/>
      <c r="H24" s="78">
        <f t="shared" si="1"/>
        <v>0</v>
      </c>
      <c r="I24" s="48" t="s">
        <v>138</v>
      </c>
      <c r="J24" s="169">
        <f>Перечень!AC17</f>
        <v>0</v>
      </c>
      <c r="K24" s="94"/>
      <c r="L24" s="163">
        <f t="shared" si="2"/>
        <v>0</v>
      </c>
      <c r="M24" s="173">
        <f>Перечень!AD17</f>
        <v>0</v>
      </c>
      <c r="N24" s="54"/>
      <c r="O24" s="78">
        <f t="shared" si="0"/>
        <v>0</v>
      </c>
    </row>
    <row r="25" spans="1:15" ht="22.5">
      <c r="A25" s="249" t="s">
        <v>110</v>
      </c>
      <c r="B25" s="263" t="s">
        <v>52</v>
      </c>
      <c r="C25" s="48" t="s">
        <v>138</v>
      </c>
      <c r="D25" s="165">
        <f>Перечень!Y18</f>
        <v>0</v>
      </c>
      <c r="E25" s="19" t="s">
        <v>31</v>
      </c>
      <c r="F25" s="167">
        <f>Перечень!AA18</f>
        <v>0</v>
      </c>
      <c r="G25" s="20"/>
      <c r="H25" s="78">
        <f t="shared" si="1"/>
        <v>0</v>
      </c>
      <c r="I25" s="48" t="s">
        <v>138</v>
      </c>
      <c r="J25" s="169">
        <f>Перечень!AC18</f>
        <v>0</v>
      </c>
      <c r="K25" s="94"/>
      <c r="L25" s="163">
        <f t="shared" si="2"/>
        <v>0</v>
      </c>
      <c r="M25" s="173">
        <f>Перечень!AD18</f>
        <v>0</v>
      </c>
      <c r="N25" s="54"/>
      <c r="O25" s="78">
        <f t="shared" si="0"/>
        <v>0</v>
      </c>
    </row>
    <row r="26" spans="1:15" ht="12" customHeight="1">
      <c r="A26" s="250"/>
      <c r="B26" s="264"/>
      <c r="C26" s="48" t="s">
        <v>138</v>
      </c>
      <c r="D26" s="165">
        <f>Перечень!Y19</f>
        <v>0</v>
      </c>
      <c r="E26" s="19" t="s">
        <v>117</v>
      </c>
      <c r="F26" s="167">
        <f>Перечень!AA19</f>
        <v>0</v>
      </c>
      <c r="G26" s="20"/>
      <c r="H26" s="78">
        <f t="shared" si="1"/>
        <v>0</v>
      </c>
      <c r="I26" s="48" t="s">
        <v>138</v>
      </c>
      <c r="J26" s="169">
        <f>Перечень!AC19</f>
        <v>0</v>
      </c>
      <c r="K26" s="94"/>
      <c r="L26" s="163">
        <f t="shared" si="2"/>
        <v>0</v>
      </c>
      <c r="M26" s="173">
        <f>Перечень!AD19</f>
        <v>0</v>
      </c>
      <c r="N26" s="54"/>
      <c r="O26" s="78">
        <f t="shared" si="0"/>
        <v>0</v>
      </c>
    </row>
    <row r="27" spans="1:15" ht="22.5">
      <c r="A27" s="249" t="s">
        <v>111</v>
      </c>
      <c r="B27" s="263" t="s">
        <v>106</v>
      </c>
      <c r="C27" s="48" t="s">
        <v>138</v>
      </c>
      <c r="D27" s="165">
        <f>Перечень!Y20</f>
        <v>1</v>
      </c>
      <c r="E27" s="19" t="s">
        <v>31</v>
      </c>
      <c r="F27" s="167">
        <f>Перечень!AA20</f>
        <v>0</v>
      </c>
      <c r="G27" s="20"/>
      <c r="H27" s="78">
        <f t="shared" si="1"/>
        <v>0</v>
      </c>
      <c r="I27" s="48" t="s">
        <v>138</v>
      </c>
      <c r="J27" s="169">
        <f>Перечень!AC20</f>
        <v>1</v>
      </c>
      <c r="K27" s="94"/>
      <c r="L27" s="163">
        <f t="shared" si="2"/>
        <v>-1</v>
      </c>
      <c r="M27" s="173">
        <f>Перечень!AD20</f>
        <v>0</v>
      </c>
      <c r="N27" s="54"/>
      <c r="O27" s="78">
        <f t="shared" si="0"/>
        <v>0</v>
      </c>
    </row>
    <row r="28" spans="1:15" ht="25.5" customHeight="1">
      <c r="A28" s="250"/>
      <c r="B28" s="264"/>
      <c r="C28" s="48" t="s">
        <v>138</v>
      </c>
      <c r="D28" s="165">
        <f>Перечень!Y21</f>
        <v>0</v>
      </c>
      <c r="E28" s="19" t="s">
        <v>117</v>
      </c>
      <c r="F28" s="167">
        <f>Перечень!AA21</f>
        <v>0</v>
      </c>
      <c r="G28" s="20"/>
      <c r="H28" s="78">
        <f t="shared" si="1"/>
        <v>0</v>
      </c>
      <c r="I28" s="48" t="s">
        <v>138</v>
      </c>
      <c r="J28" s="169">
        <f>Перечень!AC21</f>
        <v>0</v>
      </c>
      <c r="K28" s="94"/>
      <c r="L28" s="163">
        <f t="shared" si="2"/>
        <v>0</v>
      </c>
      <c r="M28" s="173">
        <f>Перечень!AD21</f>
        <v>0</v>
      </c>
      <c r="N28" s="54"/>
      <c r="O28" s="78">
        <f t="shared" si="0"/>
        <v>0</v>
      </c>
    </row>
    <row r="29" spans="1:15" ht="22.5">
      <c r="A29" s="249" t="s">
        <v>112</v>
      </c>
      <c r="B29" s="263" t="s">
        <v>55</v>
      </c>
      <c r="C29" s="48" t="s">
        <v>138</v>
      </c>
      <c r="D29" s="165">
        <f>Перечень!Y22</f>
        <v>1</v>
      </c>
      <c r="E29" s="19" t="s">
        <v>31</v>
      </c>
      <c r="F29" s="167">
        <f>Перечень!AA22</f>
        <v>0</v>
      </c>
      <c r="G29" s="20"/>
      <c r="H29" s="78">
        <f t="shared" si="1"/>
        <v>0</v>
      </c>
      <c r="I29" s="48" t="s">
        <v>138</v>
      </c>
      <c r="J29" s="169">
        <f>Перечень!AC22</f>
        <v>1</v>
      </c>
      <c r="K29" s="94"/>
      <c r="L29" s="163">
        <f t="shared" si="2"/>
        <v>-1</v>
      </c>
      <c r="M29" s="173">
        <f>Перечень!AD22</f>
        <v>0</v>
      </c>
      <c r="N29" s="54"/>
      <c r="O29" s="78">
        <f t="shared" si="0"/>
        <v>0</v>
      </c>
    </row>
    <row r="30" spans="1:15" ht="24.75" customHeight="1">
      <c r="A30" s="250"/>
      <c r="B30" s="264"/>
      <c r="C30" s="48" t="s">
        <v>138</v>
      </c>
      <c r="D30" s="165">
        <f>Перечень!Y23</f>
        <v>0</v>
      </c>
      <c r="E30" s="19" t="s">
        <v>117</v>
      </c>
      <c r="F30" s="167">
        <f>Перечень!AA23</f>
        <v>0</v>
      </c>
      <c r="G30" s="20"/>
      <c r="H30" s="78">
        <f t="shared" si="1"/>
        <v>0</v>
      </c>
      <c r="I30" s="48" t="s">
        <v>138</v>
      </c>
      <c r="J30" s="169">
        <f>Перечень!AC23</f>
        <v>0</v>
      </c>
      <c r="K30" s="94"/>
      <c r="L30" s="163">
        <f t="shared" si="2"/>
        <v>0</v>
      </c>
      <c r="M30" s="173">
        <f>Перечень!AD23</f>
        <v>0</v>
      </c>
      <c r="N30" s="54"/>
      <c r="O30" s="78">
        <f t="shared" si="0"/>
        <v>0</v>
      </c>
    </row>
    <row r="31" spans="1:15" ht="22.5">
      <c r="A31" s="249" t="s">
        <v>113</v>
      </c>
      <c r="B31" s="263" t="s">
        <v>224</v>
      </c>
      <c r="C31" s="48" t="s">
        <v>139</v>
      </c>
      <c r="D31" s="165">
        <f>Перечень!Y24</f>
        <v>0</v>
      </c>
      <c r="E31" s="19" t="s">
        <v>31</v>
      </c>
      <c r="F31" s="167">
        <f>Перечень!AA24</f>
        <v>0</v>
      </c>
      <c r="G31" s="20"/>
      <c r="H31" s="78">
        <f t="shared" si="1"/>
        <v>0</v>
      </c>
      <c r="I31" s="48" t="s">
        <v>139</v>
      </c>
      <c r="J31" s="169">
        <f>Перечень!AC24</f>
        <v>0</v>
      </c>
      <c r="K31" s="94"/>
      <c r="L31" s="163">
        <f t="shared" si="2"/>
        <v>0</v>
      </c>
      <c r="M31" s="173">
        <f>Перечень!AD24</f>
        <v>0</v>
      </c>
      <c r="N31" s="54"/>
      <c r="O31" s="78">
        <f t="shared" si="0"/>
        <v>0</v>
      </c>
    </row>
    <row r="32" spans="1:15" ht="45">
      <c r="A32" s="250"/>
      <c r="B32" s="264"/>
      <c r="C32" s="48" t="s">
        <v>139</v>
      </c>
      <c r="D32" s="165">
        <f>Перечень!Y25</f>
        <v>0</v>
      </c>
      <c r="E32" s="19" t="s">
        <v>117</v>
      </c>
      <c r="F32" s="167">
        <f>Перечень!AA25</f>
        <v>0</v>
      </c>
      <c r="G32" s="20"/>
      <c r="H32" s="78">
        <f t="shared" si="1"/>
        <v>0</v>
      </c>
      <c r="I32" s="48" t="s">
        <v>139</v>
      </c>
      <c r="J32" s="169">
        <f>Перечень!AC25</f>
        <v>0</v>
      </c>
      <c r="K32" s="94"/>
      <c r="L32" s="163">
        <f t="shared" si="2"/>
        <v>0</v>
      </c>
      <c r="M32" s="173">
        <f>Перечень!AD25</f>
        <v>0</v>
      </c>
      <c r="N32" s="54"/>
      <c r="O32" s="78">
        <f t="shared" si="0"/>
        <v>0</v>
      </c>
    </row>
    <row r="33" spans="1:15" ht="14.25" customHeight="1">
      <c r="A33" s="249" t="s">
        <v>114</v>
      </c>
      <c r="B33" s="232" t="s">
        <v>251</v>
      </c>
      <c r="C33" s="48" t="s">
        <v>138</v>
      </c>
      <c r="D33" s="165">
        <f>Перечень!Y26</f>
        <v>0</v>
      </c>
      <c r="E33" s="19" t="s">
        <v>31</v>
      </c>
      <c r="F33" s="167">
        <f>Перечень!AA26</f>
        <v>0</v>
      </c>
      <c r="G33" s="20"/>
      <c r="H33" s="78">
        <f t="shared" si="1"/>
        <v>0</v>
      </c>
      <c r="I33" s="48" t="s">
        <v>138</v>
      </c>
      <c r="J33" s="169">
        <f>Перечень!AC26</f>
        <v>0</v>
      </c>
      <c r="K33" s="94"/>
      <c r="L33" s="163">
        <f t="shared" si="2"/>
        <v>0</v>
      </c>
      <c r="M33" s="173">
        <f>Перечень!AD26</f>
        <v>0</v>
      </c>
      <c r="N33" s="54"/>
      <c r="O33" s="78">
        <f t="shared" si="0"/>
        <v>0</v>
      </c>
    </row>
    <row r="34" spans="1:15" ht="14.25" customHeight="1">
      <c r="A34" s="250"/>
      <c r="B34" s="233"/>
      <c r="C34" s="48" t="s">
        <v>138</v>
      </c>
      <c r="D34" s="165">
        <f>Перечень!Y27</f>
        <v>0</v>
      </c>
      <c r="E34" s="19" t="s">
        <v>117</v>
      </c>
      <c r="F34" s="167">
        <f>Перечень!AA27</f>
        <v>0</v>
      </c>
      <c r="G34" s="20"/>
      <c r="H34" s="78">
        <f t="shared" si="1"/>
        <v>0</v>
      </c>
      <c r="I34" s="48" t="s">
        <v>138</v>
      </c>
      <c r="J34" s="169">
        <f>Перечень!AC27</f>
        <v>0</v>
      </c>
      <c r="K34" s="94"/>
      <c r="L34" s="163">
        <f t="shared" si="2"/>
        <v>0</v>
      </c>
      <c r="M34" s="173">
        <f>Перечень!AD27</f>
        <v>0</v>
      </c>
      <c r="N34" s="54"/>
      <c r="O34" s="78">
        <f t="shared" si="0"/>
        <v>0</v>
      </c>
    </row>
    <row r="35" spans="1:15" ht="22.5">
      <c r="A35" s="249" t="s">
        <v>115</v>
      </c>
      <c r="B35" s="232" t="s">
        <v>252</v>
      </c>
      <c r="C35" s="48" t="s">
        <v>138</v>
      </c>
      <c r="D35" s="165">
        <f>Перечень!Y28</f>
        <v>1</v>
      </c>
      <c r="E35" s="19" t="s">
        <v>31</v>
      </c>
      <c r="F35" s="167">
        <f>Перечень!AA28</f>
        <v>0</v>
      </c>
      <c r="G35" s="20"/>
      <c r="H35" s="78">
        <f t="shared" si="1"/>
        <v>0</v>
      </c>
      <c r="I35" s="48" t="s">
        <v>138</v>
      </c>
      <c r="J35" s="169">
        <f>Перечень!AC28</f>
        <v>1</v>
      </c>
      <c r="K35" s="94">
        <v>1</v>
      </c>
      <c r="L35" s="163">
        <f t="shared" si="2"/>
        <v>0</v>
      </c>
      <c r="M35" s="173">
        <f>Перечень!AD28</f>
        <v>0</v>
      </c>
      <c r="N35" s="54">
        <v>0</v>
      </c>
      <c r="O35" s="78">
        <f t="shared" si="0"/>
        <v>0</v>
      </c>
    </row>
    <row r="36" spans="1:15" ht="14.25" customHeight="1">
      <c r="A36" s="250"/>
      <c r="B36" s="233"/>
      <c r="C36" s="48" t="s">
        <v>138</v>
      </c>
      <c r="D36" s="165">
        <f>Перечень!Y29</f>
        <v>0</v>
      </c>
      <c r="E36" s="19" t="s">
        <v>117</v>
      </c>
      <c r="F36" s="167">
        <f>Перечень!AA29</f>
        <v>0</v>
      </c>
      <c r="G36" s="20"/>
      <c r="H36" s="78">
        <f t="shared" si="1"/>
        <v>0</v>
      </c>
      <c r="I36" s="48" t="s">
        <v>138</v>
      </c>
      <c r="J36" s="169">
        <f>Перечень!AC29</f>
        <v>0</v>
      </c>
      <c r="K36" s="94"/>
      <c r="L36" s="163">
        <f t="shared" si="2"/>
        <v>0</v>
      </c>
      <c r="M36" s="173">
        <f>Перечень!AD29</f>
        <v>0</v>
      </c>
      <c r="N36" s="54"/>
      <c r="O36" s="78">
        <f t="shared" si="0"/>
        <v>0</v>
      </c>
    </row>
    <row r="37" spans="1:15" ht="22.5">
      <c r="A37" s="249" t="s">
        <v>116</v>
      </c>
      <c r="B37" s="232" t="s">
        <v>255</v>
      </c>
      <c r="C37" s="48" t="s">
        <v>138</v>
      </c>
      <c r="D37" s="165">
        <f>Перечень!Y30</f>
        <v>0</v>
      </c>
      <c r="E37" s="19" t="s">
        <v>31</v>
      </c>
      <c r="F37" s="167">
        <f>Перечень!AA30</f>
        <v>0</v>
      </c>
      <c r="G37" s="20"/>
      <c r="H37" s="78">
        <f t="shared" si="1"/>
        <v>0</v>
      </c>
      <c r="I37" s="48" t="s">
        <v>138</v>
      </c>
      <c r="J37" s="169">
        <f>Перечень!AC30</f>
        <v>0</v>
      </c>
      <c r="K37" s="94"/>
      <c r="L37" s="163">
        <f t="shared" si="2"/>
        <v>0</v>
      </c>
      <c r="M37" s="173">
        <f>Перечень!AD30</f>
        <v>0</v>
      </c>
      <c r="N37" s="54"/>
      <c r="O37" s="78">
        <f t="shared" si="0"/>
        <v>0</v>
      </c>
    </row>
    <row r="38" spans="1:15" ht="36" customHeight="1">
      <c r="A38" s="250"/>
      <c r="B38" s="233"/>
      <c r="C38" s="48" t="s">
        <v>138</v>
      </c>
      <c r="D38" s="165">
        <f>Перечень!Y31</f>
        <v>0</v>
      </c>
      <c r="E38" s="19" t="s">
        <v>117</v>
      </c>
      <c r="F38" s="167">
        <f>Перечень!AA31</f>
        <v>0</v>
      </c>
      <c r="G38" s="20"/>
      <c r="H38" s="78">
        <f t="shared" si="1"/>
        <v>0</v>
      </c>
      <c r="I38" s="48" t="s">
        <v>138</v>
      </c>
      <c r="J38" s="169">
        <f>Перечень!AC31</f>
        <v>0</v>
      </c>
      <c r="K38" s="94"/>
      <c r="L38" s="163">
        <f t="shared" si="2"/>
        <v>0</v>
      </c>
      <c r="M38" s="173">
        <f>Перечень!AD31</f>
        <v>0</v>
      </c>
      <c r="N38" s="54"/>
      <c r="O38" s="78">
        <f t="shared" si="0"/>
        <v>0</v>
      </c>
    </row>
    <row r="39" spans="1:15" ht="22.5">
      <c r="A39" s="249" t="s">
        <v>260</v>
      </c>
      <c r="B39" s="232" t="s">
        <v>254</v>
      </c>
      <c r="C39" s="48" t="s">
        <v>138</v>
      </c>
      <c r="D39" s="165">
        <f>Перечень!Y32</f>
        <v>0</v>
      </c>
      <c r="E39" s="19" t="s">
        <v>31</v>
      </c>
      <c r="F39" s="167">
        <f>Перечень!AA32</f>
        <v>0</v>
      </c>
      <c r="G39" s="20"/>
      <c r="H39" s="78">
        <f t="shared" si="1"/>
        <v>0</v>
      </c>
      <c r="I39" s="48" t="s">
        <v>138</v>
      </c>
      <c r="J39" s="169">
        <f>Перечень!AC32</f>
        <v>0</v>
      </c>
      <c r="K39" s="94"/>
      <c r="L39" s="163">
        <f t="shared" si="2"/>
        <v>0</v>
      </c>
      <c r="M39" s="173">
        <f>Перечень!AD32</f>
        <v>0</v>
      </c>
      <c r="N39" s="54"/>
      <c r="O39" s="78">
        <f t="shared" si="0"/>
        <v>0</v>
      </c>
    </row>
    <row r="40" spans="1:15" ht="39.75" customHeight="1">
      <c r="A40" s="250"/>
      <c r="B40" s="233"/>
      <c r="C40" s="48" t="s">
        <v>138</v>
      </c>
      <c r="D40" s="165">
        <f>Перечень!Y33</f>
        <v>0</v>
      </c>
      <c r="E40" s="19" t="s">
        <v>117</v>
      </c>
      <c r="F40" s="167">
        <f>Перечень!AA33</f>
        <v>0</v>
      </c>
      <c r="G40" s="20"/>
      <c r="H40" s="78">
        <f t="shared" si="1"/>
        <v>0</v>
      </c>
      <c r="I40" s="48" t="s">
        <v>138</v>
      </c>
      <c r="J40" s="169">
        <f>Перечень!AC33</f>
        <v>0</v>
      </c>
      <c r="K40" s="94"/>
      <c r="L40" s="163">
        <f t="shared" si="2"/>
        <v>0</v>
      </c>
      <c r="M40" s="173">
        <f>Перечень!AD33</f>
        <v>0</v>
      </c>
      <c r="N40" s="54"/>
      <c r="O40" s="78">
        <f t="shared" si="0"/>
        <v>0</v>
      </c>
    </row>
    <row r="41" spans="1:15" ht="22.5">
      <c r="A41" s="249" t="s">
        <v>261</v>
      </c>
      <c r="B41" s="232" t="s">
        <v>256</v>
      </c>
      <c r="C41" s="48" t="s">
        <v>138</v>
      </c>
      <c r="D41" s="165">
        <f>Перечень!Y34</f>
        <v>0</v>
      </c>
      <c r="E41" s="19" t="s">
        <v>31</v>
      </c>
      <c r="F41" s="167">
        <f>Перечень!AA34</f>
        <v>0</v>
      </c>
      <c r="G41" s="20"/>
      <c r="H41" s="78">
        <f t="shared" si="1"/>
        <v>0</v>
      </c>
      <c r="I41" s="48" t="s">
        <v>138</v>
      </c>
      <c r="J41" s="169">
        <f>Перечень!AC34</f>
        <v>0</v>
      </c>
      <c r="K41" s="94"/>
      <c r="L41" s="163">
        <f t="shared" si="2"/>
        <v>0</v>
      </c>
      <c r="M41" s="173">
        <f>Перечень!AD34</f>
        <v>0</v>
      </c>
      <c r="N41" s="54"/>
      <c r="O41" s="78">
        <f t="shared" si="0"/>
        <v>0</v>
      </c>
    </row>
    <row r="42" spans="1:15" ht="36.75" customHeight="1">
      <c r="A42" s="250"/>
      <c r="B42" s="233"/>
      <c r="C42" s="48" t="s">
        <v>138</v>
      </c>
      <c r="D42" s="165">
        <f>Перечень!Y35</f>
        <v>0</v>
      </c>
      <c r="E42" s="19" t="s">
        <v>117</v>
      </c>
      <c r="F42" s="167">
        <f>Перечень!AA35</f>
        <v>0</v>
      </c>
      <c r="G42" s="20"/>
      <c r="H42" s="78">
        <f t="shared" si="1"/>
        <v>0</v>
      </c>
      <c r="I42" s="48" t="s">
        <v>138</v>
      </c>
      <c r="J42" s="169">
        <f>Перечень!AC35</f>
        <v>0</v>
      </c>
      <c r="K42" s="94"/>
      <c r="L42" s="163">
        <f t="shared" si="2"/>
        <v>0</v>
      </c>
      <c r="M42" s="173">
        <f>Перечень!AD35</f>
        <v>0</v>
      </c>
      <c r="N42" s="54"/>
      <c r="O42" s="78">
        <f t="shared" si="0"/>
        <v>0</v>
      </c>
    </row>
    <row r="43" spans="1:15" ht="22.5">
      <c r="A43" s="249" t="s">
        <v>262</v>
      </c>
      <c r="B43" s="232" t="s">
        <v>275</v>
      </c>
      <c r="C43" s="48" t="s">
        <v>138</v>
      </c>
      <c r="D43" s="165">
        <f>Перечень!Y36</f>
        <v>0</v>
      </c>
      <c r="E43" s="19" t="s">
        <v>31</v>
      </c>
      <c r="F43" s="167">
        <f>Перечень!AA36</f>
        <v>0</v>
      </c>
      <c r="G43" s="20"/>
      <c r="H43" s="78">
        <f t="shared" si="1"/>
        <v>0</v>
      </c>
      <c r="I43" s="48" t="s">
        <v>138</v>
      </c>
      <c r="J43" s="169">
        <f>Перечень!AC36</f>
        <v>0</v>
      </c>
      <c r="K43" s="94"/>
      <c r="L43" s="163">
        <f t="shared" si="2"/>
        <v>0</v>
      </c>
      <c r="M43" s="173">
        <f>Перечень!AD36</f>
        <v>0</v>
      </c>
      <c r="N43" s="54"/>
      <c r="O43" s="78">
        <f t="shared" si="0"/>
        <v>0</v>
      </c>
    </row>
    <row r="44" spans="1:15" ht="14.25" customHeight="1">
      <c r="A44" s="250"/>
      <c r="B44" s="233"/>
      <c r="C44" s="48" t="s">
        <v>138</v>
      </c>
      <c r="D44" s="165">
        <f>Перечень!Y37</f>
        <v>0</v>
      </c>
      <c r="E44" s="19" t="s">
        <v>117</v>
      </c>
      <c r="F44" s="167">
        <f>Перечень!AA37</f>
        <v>0</v>
      </c>
      <c r="G44" s="20"/>
      <c r="H44" s="78">
        <f t="shared" si="1"/>
        <v>0</v>
      </c>
      <c r="I44" s="48" t="s">
        <v>138</v>
      </c>
      <c r="J44" s="169">
        <f>Перечень!AC37</f>
        <v>0</v>
      </c>
      <c r="K44" s="94"/>
      <c r="L44" s="163">
        <f t="shared" si="2"/>
        <v>0</v>
      </c>
      <c r="M44" s="173">
        <f>Перечень!AD37</f>
        <v>0</v>
      </c>
      <c r="N44" s="54"/>
      <c r="O44" s="78">
        <f t="shared" si="0"/>
        <v>0</v>
      </c>
    </row>
    <row r="45" spans="1:15" ht="22.5">
      <c r="A45" s="249" t="s">
        <v>263</v>
      </c>
      <c r="B45" s="232" t="s">
        <v>284</v>
      </c>
      <c r="C45" s="48" t="s">
        <v>138</v>
      </c>
      <c r="D45" s="165">
        <f>Перечень!Y38</f>
        <v>0</v>
      </c>
      <c r="E45" s="19" t="s">
        <v>31</v>
      </c>
      <c r="F45" s="167">
        <f>Перечень!AA38</f>
        <v>0</v>
      </c>
      <c r="G45" s="20"/>
      <c r="H45" s="78">
        <f t="shared" si="1"/>
        <v>0</v>
      </c>
      <c r="I45" s="48" t="s">
        <v>138</v>
      </c>
      <c r="J45" s="169">
        <f>Перечень!AC38</f>
        <v>0</v>
      </c>
      <c r="K45" s="94"/>
      <c r="L45" s="163">
        <f t="shared" si="2"/>
        <v>0</v>
      </c>
      <c r="M45" s="173">
        <f>Перечень!AD38</f>
        <v>0</v>
      </c>
      <c r="N45" s="54"/>
      <c r="O45" s="78">
        <f t="shared" si="0"/>
        <v>0</v>
      </c>
    </row>
    <row r="46" spans="1:15" ht="45">
      <c r="A46" s="250"/>
      <c r="B46" s="233"/>
      <c r="C46" s="48" t="s">
        <v>138</v>
      </c>
      <c r="D46" s="165">
        <f>Перечень!Y39</f>
        <v>0</v>
      </c>
      <c r="E46" s="19" t="s">
        <v>117</v>
      </c>
      <c r="F46" s="167">
        <f>Перечень!AA39</f>
        <v>0</v>
      </c>
      <c r="G46" s="20"/>
      <c r="H46" s="78">
        <f t="shared" si="1"/>
        <v>0</v>
      </c>
      <c r="I46" s="48" t="s">
        <v>138</v>
      </c>
      <c r="J46" s="169">
        <f>Перечень!AC39</f>
        <v>0</v>
      </c>
      <c r="K46" s="94"/>
      <c r="L46" s="163">
        <f t="shared" si="2"/>
        <v>0</v>
      </c>
      <c r="M46" s="173">
        <f>Перечень!AD39</f>
        <v>0</v>
      </c>
      <c r="N46" s="54"/>
      <c r="O46" s="78">
        <f t="shared" si="0"/>
        <v>0</v>
      </c>
    </row>
    <row r="47" spans="1:15" ht="12.75" customHeight="1">
      <c r="A47" s="249" t="s">
        <v>264</v>
      </c>
      <c r="B47" s="232" t="s">
        <v>276</v>
      </c>
      <c r="C47" s="48" t="s">
        <v>138</v>
      </c>
      <c r="D47" s="165">
        <f>Перечень!Y40</f>
        <v>0</v>
      </c>
      <c r="E47" s="19" t="s">
        <v>31</v>
      </c>
      <c r="F47" s="167">
        <f>Перечень!AA40</f>
        <v>0</v>
      </c>
      <c r="G47" s="20"/>
      <c r="H47" s="78">
        <f t="shared" si="1"/>
        <v>0</v>
      </c>
      <c r="I47" s="48" t="s">
        <v>138</v>
      </c>
      <c r="J47" s="169">
        <f>Перечень!AC40</f>
        <v>0</v>
      </c>
      <c r="K47" s="94"/>
      <c r="L47" s="163">
        <f t="shared" si="2"/>
        <v>0</v>
      </c>
      <c r="M47" s="173">
        <f>Перечень!AD40</f>
        <v>0</v>
      </c>
      <c r="N47" s="54"/>
      <c r="O47" s="78">
        <f t="shared" si="0"/>
        <v>0</v>
      </c>
    </row>
    <row r="48" spans="1:15" ht="14.25" customHeight="1">
      <c r="A48" s="250"/>
      <c r="B48" s="233"/>
      <c r="C48" s="48" t="s">
        <v>138</v>
      </c>
      <c r="D48" s="165">
        <f>Перечень!Y41</f>
        <v>0</v>
      </c>
      <c r="E48" s="19" t="s">
        <v>117</v>
      </c>
      <c r="F48" s="167">
        <f>Перечень!AA41</f>
        <v>0</v>
      </c>
      <c r="G48" s="20"/>
      <c r="H48" s="78">
        <f t="shared" si="1"/>
        <v>0</v>
      </c>
      <c r="I48" s="48" t="s">
        <v>138</v>
      </c>
      <c r="J48" s="169">
        <f>Перечень!AC41</f>
        <v>0</v>
      </c>
      <c r="K48" s="94"/>
      <c r="L48" s="163">
        <f t="shared" si="2"/>
        <v>0</v>
      </c>
      <c r="M48" s="173">
        <f>Перечень!AD41</f>
        <v>0</v>
      </c>
      <c r="N48" s="54"/>
      <c r="O48" s="78">
        <f t="shared" si="0"/>
        <v>0</v>
      </c>
    </row>
    <row r="49" spans="1:15" ht="22.5">
      <c r="A49" s="249" t="s">
        <v>265</v>
      </c>
      <c r="B49" s="232" t="s">
        <v>257</v>
      </c>
      <c r="C49" s="48" t="s">
        <v>138</v>
      </c>
      <c r="D49" s="165">
        <f>Перечень!Y42</f>
        <v>0</v>
      </c>
      <c r="E49" s="19" t="s">
        <v>31</v>
      </c>
      <c r="F49" s="167">
        <f>Перечень!AA42</f>
        <v>0</v>
      </c>
      <c r="G49" s="20"/>
      <c r="H49" s="78">
        <f t="shared" si="1"/>
        <v>0</v>
      </c>
      <c r="I49" s="48" t="s">
        <v>138</v>
      </c>
      <c r="J49" s="169">
        <f>Перечень!AC42</f>
        <v>0</v>
      </c>
      <c r="K49" s="94"/>
      <c r="L49" s="163">
        <f t="shared" si="2"/>
        <v>0</v>
      </c>
      <c r="M49" s="173">
        <f>Перечень!AD42</f>
        <v>0</v>
      </c>
      <c r="N49" s="54"/>
      <c r="O49" s="78">
        <f t="shared" si="0"/>
        <v>0</v>
      </c>
    </row>
    <row r="50" spans="1:15" ht="12.75" customHeight="1">
      <c r="A50" s="250"/>
      <c r="B50" s="233"/>
      <c r="C50" s="48" t="s">
        <v>138</v>
      </c>
      <c r="D50" s="165">
        <f>Перечень!Y43</f>
        <v>0</v>
      </c>
      <c r="E50" s="19" t="s">
        <v>117</v>
      </c>
      <c r="F50" s="167">
        <f>Перечень!AA43</f>
        <v>0</v>
      </c>
      <c r="G50" s="20"/>
      <c r="H50" s="78">
        <f t="shared" si="1"/>
        <v>0</v>
      </c>
      <c r="I50" s="48" t="s">
        <v>138</v>
      </c>
      <c r="J50" s="169">
        <f>Перечень!AC43</f>
        <v>0</v>
      </c>
      <c r="K50" s="94"/>
      <c r="L50" s="163">
        <f t="shared" si="2"/>
        <v>0</v>
      </c>
      <c r="M50" s="173">
        <f>Перечень!AD43</f>
        <v>0</v>
      </c>
      <c r="N50" s="54"/>
      <c r="O50" s="78">
        <f t="shared" si="0"/>
        <v>0</v>
      </c>
    </row>
    <row r="51" spans="1:15" ht="15" customHeight="1">
      <c r="A51" s="249" t="s">
        <v>266</v>
      </c>
      <c r="B51" s="232" t="s">
        <v>259</v>
      </c>
      <c r="C51" s="48" t="s">
        <v>138</v>
      </c>
      <c r="D51" s="165">
        <f>Перечень!Y44</f>
        <v>0</v>
      </c>
      <c r="E51" s="19" t="s">
        <v>31</v>
      </c>
      <c r="F51" s="167">
        <f>Перечень!AA44</f>
        <v>0</v>
      </c>
      <c r="G51" s="20"/>
      <c r="H51" s="78">
        <f t="shared" si="1"/>
        <v>0</v>
      </c>
      <c r="I51" s="48" t="s">
        <v>138</v>
      </c>
      <c r="J51" s="169">
        <f>Перечень!AC44</f>
        <v>0</v>
      </c>
      <c r="K51" s="94"/>
      <c r="L51" s="163">
        <f t="shared" si="2"/>
        <v>0</v>
      </c>
      <c r="M51" s="173">
        <f>Перечень!AD44</f>
        <v>0</v>
      </c>
      <c r="N51" s="54"/>
      <c r="O51" s="78">
        <f t="shared" si="0"/>
        <v>0</v>
      </c>
    </row>
    <row r="52" spans="1:15" ht="15" customHeight="1">
      <c r="A52" s="250"/>
      <c r="B52" s="233"/>
      <c r="C52" s="48" t="s">
        <v>138</v>
      </c>
      <c r="D52" s="165">
        <f>Перечень!Y45</f>
        <v>0</v>
      </c>
      <c r="E52" s="19" t="s">
        <v>117</v>
      </c>
      <c r="F52" s="167">
        <f>Перечень!AA45</f>
        <v>0</v>
      </c>
      <c r="G52" s="20"/>
      <c r="H52" s="78">
        <f t="shared" si="1"/>
        <v>0</v>
      </c>
      <c r="I52" s="48" t="s">
        <v>138</v>
      </c>
      <c r="J52" s="169">
        <f>Перечень!AC45</f>
        <v>0</v>
      </c>
      <c r="K52" s="94"/>
      <c r="L52" s="163">
        <f t="shared" si="2"/>
        <v>0</v>
      </c>
      <c r="M52" s="173">
        <f>Перечень!AD45</f>
        <v>0</v>
      </c>
      <c r="N52" s="54"/>
      <c r="O52" s="78">
        <f t="shared" si="0"/>
        <v>0</v>
      </c>
    </row>
    <row r="53" spans="1:15" ht="22.5">
      <c r="A53" s="249" t="s">
        <v>277</v>
      </c>
      <c r="B53" s="232" t="s">
        <v>258</v>
      </c>
      <c r="C53" s="48" t="s">
        <v>138</v>
      </c>
      <c r="D53" s="165">
        <f>Перечень!Y46</f>
        <v>0</v>
      </c>
      <c r="E53" s="19" t="s">
        <v>31</v>
      </c>
      <c r="F53" s="167">
        <f>Перечень!AA46</f>
        <v>0</v>
      </c>
      <c r="G53" s="20"/>
      <c r="H53" s="78">
        <f t="shared" si="1"/>
        <v>0</v>
      </c>
      <c r="I53" s="48" t="s">
        <v>138</v>
      </c>
      <c r="J53" s="169">
        <f>Перечень!AC46</f>
        <v>0</v>
      </c>
      <c r="K53" s="94"/>
      <c r="L53" s="163">
        <f t="shared" si="2"/>
        <v>0</v>
      </c>
      <c r="M53" s="173">
        <f>Перечень!AD46</f>
        <v>0</v>
      </c>
      <c r="N53" s="54"/>
      <c r="O53" s="78">
        <f t="shared" si="0"/>
        <v>0</v>
      </c>
    </row>
    <row r="54" spans="1:15" ht="15" customHeight="1">
      <c r="A54" s="250"/>
      <c r="B54" s="233"/>
      <c r="C54" s="48" t="s">
        <v>138</v>
      </c>
      <c r="D54" s="165">
        <f>Перечень!Y47</f>
        <v>0</v>
      </c>
      <c r="E54" s="19" t="s">
        <v>117</v>
      </c>
      <c r="F54" s="167">
        <f>Перечень!AA47</f>
        <v>0</v>
      </c>
      <c r="G54" s="20"/>
      <c r="H54" s="78">
        <f t="shared" si="1"/>
        <v>0</v>
      </c>
      <c r="I54" s="48" t="s">
        <v>138</v>
      </c>
      <c r="J54" s="169">
        <f>Перечень!AC47</f>
        <v>0</v>
      </c>
      <c r="K54" s="94"/>
      <c r="L54" s="163">
        <f t="shared" si="2"/>
        <v>0</v>
      </c>
      <c r="M54" s="173">
        <f>Перечень!AD47</f>
        <v>0</v>
      </c>
      <c r="N54" s="54"/>
      <c r="O54" s="78">
        <f t="shared" si="0"/>
        <v>0</v>
      </c>
    </row>
    <row r="55" spans="1:15" ht="15" customHeight="1">
      <c r="A55" s="249" t="s">
        <v>278</v>
      </c>
      <c r="B55" s="232" t="s">
        <v>280</v>
      </c>
      <c r="C55" s="48" t="s">
        <v>138</v>
      </c>
      <c r="D55" s="165">
        <f>Перечень!Y48</f>
        <v>0</v>
      </c>
      <c r="E55" s="19" t="s">
        <v>31</v>
      </c>
      <c r="F55" s="167">
        <f>Перечень!AA48</f>
        <v>0</v>
      </c>
      <c r="G55" s="20"/>
      <c r="H55" s="78">
        <f t="shared" si="1"/>
        <v>0</v>
      </c>
      <c r="I55" s="48" t="s">
        <v>138</v>
      </c>
      <c r="J55" s="169">
        <f>Перечень!AC48</f>
        <v>0</v>
      </c>
      <c r="K55" s="94"/>
      <c r="L55" s="163">
        <f t="shared" si="2"/>
        <v>0</v>
      </c>
      <c r="M55" s="173">
        <f>Перечень!AD48</f>
        <v>0</v>
      </c>
      <c r="N55" s="54"/>
      <c r="O55" s="78">
        <f t="shared" si="0"/>
        <v>0</v>
      </c>
    </row>
    <row r="56" spans="1:15" ht="14.25" customHeight="1">
      <c r="A56" s="250"/>
      <c r="B56" s="233"/>
      <c r="C56" s="48" t="s">
        <v>138</v>
      </c>
      <c r="D56" s="165">
        <f>Перечень!Y49</f>
        <v>0</v>
      </c>
      <c r="E56" s="19" t="s">
        <v>117</v>
      </c>
      <c r="F56" s="167">
        <f>Перечень!AA49</f>
        <v>0</v>
      </c>
      <c r="G56" s="20"/>
      <c r="H56" s="78">
        <f t="shared" si="1"/>
        <v>0</v>
      </c>
      <c r="I56" s="48" t="s">
        <v>138</v>
      </c>
      <c r="J56" s="169">
        <f>Перечень!AC49</f>
        <v>0</v>
      </c>
      <c r="K56" s="94"/>
      <c r="L56" s="163">
        <f t="shared" si="2"/>
        <v>0</v>
      </c>
      <c r="M56" s="173">
        <f>Перечень!AD49</f>
        <v>0</v>
      </c>
      <c r="N56" s="54"/>
      <c r="O56" s="78">
        <f t="shared" si="0"/>
        <v>0</v>
      </c>
    </row>
    <row r="57" spans="1:15" ht="12" customHeight="1">
      <c r="A57" s="249" t="s">
        <v>279</v>
      </c>
      <c r="B57" s="232" t="s">
        <v>281</v>
      </c>
      <c r="C57" s="48" t="s">
        <v>138</v>
      </c>
      <c r="D57" s="165">
        <f>Перечень!Y50</f>
        <v>0</v>
      </c>
      <c r="E57" s="19" t="s">
        <v>31</v>
      </c>
      <c r="F57" s="167">
        <f>Перечень!AA50</f>
        <v>0</v>
      </c>
      <c r="G57" s="20"/>
      <c r="H57" s="78">
        <f t="shared" si="1"/>
        <v>0</v>
      </c>
      <c r="I57" s="48" t="s">
        <v>138</v>
      </c>
      <c r="J57" s="169">
        <f>Перечень!AC50</f>
        <v>0</v>
      </c>
      <c r="K57" s="94"/>
      <c r="L57" s="163">
        <f t="shared" si="2"/>
        <v>0</v>
      </c>
      <c r="M57" s="173">
        <f>Перечень!AD50</f>
        <v>0</v>
      </c>
      <c r="N57" s="54"/>
      <c r="O57" s="78">
        <f t="shared" si="0"/>
        <v>0</v>
      </c>
    </row>
    <row r="58" spans="1:15" ht="14.25" customHeight="1">
      <c r="A58" s="250"/>
      <c r="B58" s="233"/>
      <c r="C58" s="48" t="s">
        <v>138</v>
      </c>
      <c r="D58" s="165">
        <f>Перечень!Y51</f>
        <v>0</v>
      </c>
      <c r="E58" s="19" t="s">
        <v>117</v>
      </c>
      <c r="F58" s="167">
        <f>Перечень!AA51</f>
        <v>0</v>
      </c>
      <c r="G58" s="20"/>
      <c r="H58" s="78">
        <f t="shared" si="1"/>
        <v>0</v>
      </c>
      <c r="I58" s="48" t="s">
        <v>138</v>
      </c>
      <c r="J58" s="169">
        <f>Перечень!AC51</f>
        <v>0</v>
      </c>
      <c r="K58" s="94"/>
      <c r="L58" s="163">
        <f t="shared" si="2"/>
        <v>0</v>
      </c>
      <c r="M58" s="173">
        <f>Перечень!AD51</f>
        <v>0</v>
      </c>
      <c r="N58" s="54"/>
      <c r="O58" s="78">
        <f t="shared" si="0"/>
        <v>0</v>
      </c>
    </row>
    <row r="59" spans="1:15" ht="14.25" customHeight="1">
      <c r="A59" s="249" t="s">
        <v>282</v>
      </c>
      <c r="B59" s="232" t="s">
        <v>285</v>
      </c>
      <c r="C59" s="48" t="s">
        <v>138</v>
      </c>
      <c r="D59" s="165">
        <f>Перечень!Y52</f>
        <v>0</v>
      </c>
      <c r="E59" s="19" t="s">
        <v>31</v>
      </c>
      <c r="F59" s="167">
        <f>Перечень!AA52</f>
        <v>0</v>
      </c>
      <c r="G59" s="20"/>
      <c r="H59" s="78">
        <f t="shared" si="1"/>
        <v>0</v>
      </c>
      <c r="I59" s="48" t="s">
        <v>138</v>
      </c>
      <c r="J59" s="169">
        <f>Перечень!AC52</f>
        <v>0</v>
      </c>
      <c r="K59" s="94"/>
      <c r="L59" s="163">
        <f t="shared" si="2"/>
        <v>0</v>
      </c>
      <c r="M59" s="173">
        <f>Перечень!AD52</f>
        <v>0</v>
      </c>
      <c r="N59" s="54"/>
      <c r="O59" s="78">
        <f t="shared" si="0"/>
        <v>0</v>
      </c>
    </row>
    <row r="60" spans="1:15" ht="16.5" customHeight="1">
      <c r="A60" s="250"/>
      <c r="B60" s="233"/>
      <c r="C60" s="48" t="s">
        <v>138</v>
      </c>
      <c r="D60" s="165">
        <f>Перечень!Y53</f>
        <v>0</v>
      </c>
      <c r="E60" s="19" t="s">
        <v>117</v>
      </c>
      <c r="F60" s="167">
        <f>Перечень!AA53</f>
        <v>0</v>
      </c>
      <c r="G60" s="20"/>
      <c r="H60" s="78">
        <f t="shared" si="1"/>
        <v>0</v>
      </c>
      <c r="I60" s="48" t="s">
        <v>138</v>
      </c>
      <c r="J60" s="169">
        <f>Перечень!AC53</f>
        <v>0</v>
      </c>
      <c r="K60" s="94"/>
      <c r="L60" s="163">
        <f t="shared" si="2"/>
        <v>0</v>
      </c>
      <c r="M60" s="173">
        <f>Перечень!AD53</f>
        <v>0</v>
      </c>
      <c r="N60" s="54"/>
      <c r="O60" s="78">
        <f t="shared" si="0"/>
        <v>0</v>
      </c>
    </row>
    <row r="61" spans="1:15" ht="14.25" customHeight="1">
      <c r="A61" s="249" t="s">
        <v>283</v>
      </c>
      <c r="B61" s="232" t="s">
        <v>183</v>
      </c>
      <c r="C61" s="48"/>
      <c r="D61" s="165">
        <f>Перечень!Y54</f>
        <v>0</v>
      </c>
      <c r="E61" s="19" t="s">
        <v>31</v>
      </c>
      <c r="F61" s="167">
        <f>Перечень!AA54</f>
        <v>0</v>
      </c>
      <c r="G61" s="20"/>
      <c r="H61" s="78">
        <f t="shared" si="1"/>
        <v>0</v>
      </c>
      <c r="I61" s="22"/>
      <c r="J61" s="169">
        <f>Перечень!AC54</f>
        <v>0</v>
      </c>
      <c r="K61" s="94"/>
      <c r="L61" s="163">
        <f t="shared" si="2"/>
        <v>0</v>
      </c>
      <c r="M61" s="173">
        <f>Перечень!AD54</f>
        <v>0</v>
      </c>
      <c r="N61" s="54"/>
      <c r="O61" s="78">
        <f t="shared" si="0"/>
        <v>0</v>
      </c>
    </row>
    <row r="62" spans="1:15" ht="12.75" customHeight="1">
      <c r="A62" s="250"/>
      <c r="B62" s="233"/>
      <c r="C62" s="48"/>
      <c r="D62" s="165">
        <f>Перечень!Y55</f>
        <v>0</v>
      </c>
      <c r="E62" s="19" t="s">
        <v>117</v>
      </c>
      <c r="F62" s="167">
        <f>Перечень!AA55</f>
        <v>0</v>
      </c>
      <c r="G62" s="20"/>
      <c r="H62" s="78">
        <f t="shared" si="1"/>
        <v>0</v>
      </c>
      <c r="I62" s="22"/>
      <c r="J62" s="169">
        <f>Перечень!AC55</f>
        <v>0</v>
      </c>
      <c r="K62" s="94"/>
      <c r="L62" s="163">
        <f t="shared" si="2"/>
        <v>0</v>
      </c>
      <c r="M62" s="173">
        <f>Перечень!AD55</f>
        <v>0</v>
      </c>
      <c r="N62" s="54"/>
      <c r="O62" s="78">
        <f t="shared" si="0"/>
        <v>0</v>
      </c>
    </row>
    <row r="63" spans="1:15" ht="13.5" customHeight="1">
      <c r="A63" s="249" t="s">
        <v>296</v>
      </c>
      <c r="B63" s="232" t="s">
        <v>183</v>
      </c>
      <c r="C63" s="48"/>
      <c r="D63" s="165">
        <f>Перечень!Y56</f>
        <v>0</v>
      </c>
      <c r="E63" s="19" t="s">
        <v>31</v>
      </c>
      <c r="F63" s="167">
        <f>Перечень!AA56</f>
        <v>0</v>
      </c>
      <c r="G63" s="20"/>
      <c r="H63" s="78">
        <f t="shared" si="1"/>
        <v>0</v>
      </c>
      <c r="I63" s="22"/>
      <c r="J63" s="169">
        <f>Перечень!AC56</f>
        <v>0</v>
      </c>
      <c r="K63" s="94"/>
      <c r="L63" s="163">
        <f t="shared" si="2"/>
        <v>0</v>
      </c>
      <c r="M63" s="173">
        <f>Перечень!AD56</f>
        <v>0</v>
      </c>
      <c r="N63" s="54"/>
      <c r="O63" s="78">
        <f t="shared" si="0"/>
        <v>0</v>
      </c>
    </row>
    <row r="64" spans="1:15" ht="13.5" customHeight="1">
      <c r="A64" s="250"/>
      <c r="B64" s="233"/>
      <c r="C64" s="49"/>
      <c r="D64" s="165">
        <f>Перечень!Y57</f>
        <v>0</v>
      </c>
      <c r="E64" s="19" t="s">
        <v>117</v>
      </c>
      <c r="F64" s="167">
        <f>Перечень!AA57</f>
        <v>0</v>
      </c>
      <c r="G64" s="20"/>
      <c r="H64" s="78">
        <f t="shared" si="1"/>
        <v>0</v>
      </c>
      <c r="I64" s="22"/>
      <c r="J64" s="169">
        <f>Перечень!AC57</f>
        <v>0</v>
      </c>
      <c r="K64" s="94"/>
      <c r="L64" s="163">
        <f t="shared" si="2"/>
        <v>0</v>
      </c>
      <c r="M64" s="173">
        <f>Перечень!AD57</f>
        <v>0</v>
      </c>
      <c r="N64" s="54"/>
      <c r="O64" s="78">
        <f t="shared" si="0"/>
        <v>0</v>
      </c>
    </row>
    <row r="65" spans="1:15" ht="12.75" customHeight="1">
      <c r="A65" s="237" t="s">
        <v>130</v>
      </c>
      <c r="B65" s="238"/>
      <c r="C65" s="63"/>
      <c r="D65" s="64"/>
      <c r="E65" s="65" t="s">
        <v>31</v>
      </c>
      <c r="F65" s="66">
        <f>F19+F21+F23+F25+F27+F29+F31+F33+F35+F37+F39+F41+F43+F45+F47+F49+F51+F53+F55+F57+F59+F61+F63</f>
        <v>5</v>
      </c>
      <c r="G65" s="66">
        <f>G19+G21+G23+G25+G27+G29+G31+G33+G35+G37+G39+G41+G43+G45+G47+G49+G51+G53+G55+G57+G59+G61+G63</f>
        <v>0</v>
      </c>
      <c r="H65" s="66">
        <f t="shared" si="1"/>
        <v>-5</v>
      </c>
      <c r="I65" s="67" t="s">
        <v>29</v>
      </c>
      <c r="J65" s="95" t="s">
        <v>29</v>
      </c>
      <c r="K65" s="95" t="s">
        <v>29</v>
      </c>
      <c r="L65" s="95" t="s">
        <v>29</v>
      </c>
      <c r="M65" s="66">
        <f>M19+M21+M23+M25+M27+M29+M31+M33+M35+M37+M39+M41+M43+M45+M47+M49+M51+M53+M55+M57+M59+M61+M63</f>
        <v>0</v>
      </c>
      <c r="N65" s="66">
        <f>N19+N21+N23+N25+N27+N29+N31+N33+N35+N37+N39+N41+N43+N45+N47+N49+N51+N53+N55+N57+N59+N61+N63</f>
        <v>0</v>
      </c>
      <c r="O65" s="66">
        <f t="shared" si="0"/>
        <v>0</v>
      </c>
    </row>
    <row r="66" spans="1:15" ht="14.25" customHeight="1">
      <c r="A66" s="239"/>
      <c r="B66" s="240"/>
      <c r="C66" s="68"/>
      <c r="D66" s="64"/>
      <c r="E66" s="65" t="s">
        <v>117</v>
      </c>
      <c r="F66" s="66">
        <f>F20+F22+F24+F26+F28+F30+F32+F34+F36+F38+F40+F42+F44+F46+F48+F50+F52+F54+F56+F58+F60+F62+F64</f>
        <v>0</v>
      </c>
      <c r="G66" s="66">
        <f>G20+G22+G24+G26+G28+G30+G32+G34+G36+G38+G40+G42+G44+G46+G48+G50+G52+G54+G56+G58+G60+G62+G64</f>
        <v>0</v>
      </c>
      <c r="H66" s="66">
        <f t="shared" si="1"/>
        <v>0</v>
      </c>
      <c r="I66" s="69"/>
      <c r="J66" s="96"/>
      <c r="K66" s="96"/>
      <c r="L66" s="96"/>
      <c r="M66" s="66">
        <f>M20+M22+M24+M26+M28+M30+M32+M34+M36+M38+M40+M42+M44+M46+M48+M50+M52+M54+M56+M58+M60+M62+M64</f>
        <v>0</v>
      </c>
      <c r="N66" s="66">
        <f>N20+N22+N24+N26+N28+N30+N32+N34+N36+N38+N40+N42+N44+N46+N48+N50+N52+N54+N56+N58+N60+N62+N64</f>
        <v>0</v>
      </c>
      <c r="O66" s="66">
        <f t="shared" si="0"/>
        <v>0</v>
      </c>
    </row>
    <row r="67" spans="1:15" ht="12.75">
      <c r="A67" s="241"/>
      <c r="B67" s="242"/>
      <c r="C67" s="68"/>
      <c r="D67" s="70"/>
      <c r="E67" s="71" t="s">
        <v>129</v>
      </c>
      <c r="F67" s="72">
        <f>F65+F66</f>
        <v>5</v>
      </c>
      <c r="G67" s="72">
        <f>G65+G66</f>
        <v>0</v>
      </c>
      <c r="H67" s="72">
        <f t="shared" si="1"/>
        <v>-5</v>
      </c>
      <c r="I67" s="69"/>
      <c r="J67" s="96"/>
      <c r="K67" s="96"/>
      <c r="L67" s="96"/>
      <c r="M67" s="72">
        <f>M65+M66</f>
        <v>0</v>
      </c>
      <c r="N67" s="72">
        <f>N65+N66</f>
        <v>0</v>
      </c>
      <c r="O67" s="72">
        <f t="shared" si="0"/>
        <v>0</v>
      </c>
    </row>
    <row r="68" spans="1:15" ht="36">
      <c r="A68" s="62">
        <v>2</v>
      </c>
      <c r="B68" s="62" t="s">
        <v>196</v>
      </c>
      <c r="C68" s="117"/>
      <c r="D68" s="118"/>
      <c r="E68" s="30"/>
      <c r="F68" s="126"/>
      <c r="G68" s="126"/>
      <c r="H68" s="127"/>
      <c r="I68" s="118"/>
      <c r="J68" s="128"/>
      <c r="K68" s="128"/>
      <c r="L68" s="128"/>
      <c r="M68" s="129"/>
      <c r="N68" s="129"/>
      <c r="O68" s="129"/>
    </row>
    <row r="69" spans="1:15" ht="12.75" customHeight="1">
      <c r="A69" s="243" t="s">
        <v>119</v>
      </c>
      <c r="B69" s="232" t="s">
        <v>125</v>
      </c>
      <c r="C69" s="119" t="s">
        <v>140</v>
      </c>
      <c r="D69" s="165">
        <f>Перечень!Y62</f>
        <v>0</v>
      </c>
      <c r="E69" s="19" t="s">
        <v>31</v>
      </c>
      <c r="F69" s="167">
        <f>Перечень!AA62</f>
        <v>0</v>
      </c>
      <c r="G69" s="103"/>
      <c r="H69" s="78">
        <f t="shared" si="1"/>
        <v>0</v>
      </c>
      <c r="I69" s="130" t="s">
        <v>249</v>
      </c>
      <c r="J69" s="170">
        <f>Перечень!AC62</f>
        <v>0</v>
      </c>
      <c r="K69" s="131"/>
      <c r="L69" s="89">
        <f t="shared" si="2"/>
        <v>0</v>
      </c>
      <c r="M69" s="173">
        <f>Перечень!AD62</f>
        <v>0</v>
      </c>
      <c r="N69" s="132"/>
      <c r="O69" s="83">
        <f t="shared" si="0"/>
        <v>0</v>
      </c>
    </row>
    <row r="70" spans="1:15" ht="11.25" customHeight="1">
      <c r="A70" s="244"/>
      <c r="B70" s="233"/>
      <c r="C70" s="119" t="s">
        <v>140</v>
      </c>
      <c r="D70" s="165">
        <f>Перечень!Y63</f>
        <v>0</v>
      </c>
      <c r="E70" s="19" t="s">
        <v>117</v>
      </c>
      <c r="F70" s="167">
        <f>Перечень!AA63</f>
        <v>0</v>
      </c>
      <c r="G70" s="103"/>
      <c r="H70" s="78">
        <f t="shared" si="1"/>
        <v>0</v>
      </c>
      <c r="I70" s="130" t="s">
        <v>249</v>
      </c>
      <c r="J70" s="170">
        <f>Перечень!AC63</f>
        <v>0</v>
      </c>
      <c r="K70" s="131"/>
      <c r="L70" s="89">
        <f t="shared" si="2"/>
        <v>0</v>
      </c>
      <c r="M70" s="173">
        <f>Перечень!AD63</f>
        <v>0</v>
      </c>
      <c r="N70" s="132"/>
      <c r="O70" s="83">
        <f t="shared" si="0"/>
        <v>0</v>
      </c>
    </row>
    <row r="71" spans="1:15" ht="11.25" customHeight="1">
      <c r="A71" s="243" t="s">
        <v>120</v>
      </c>
      <c r="B71" s="232" t="s">
        <v>177</v>
      </c>
      <c r="C71" s="119" t="s">
        <v>140</v>
      </c>
      <c r="D71" s="165">
        <f>Перечень!Y64</f>
        <v>0</v>
      </c>
      <c r="E71" s="19" t="s">
        <v>31</v>
      </c>
      <c r="F71" s="167">
        <f>Перечень!AA64</f>
        <v>0</v>
      </c>
      <c r="G71" s="103"/>
      <c r="H71" s="78">
        <f t="shared" si="1"/>
        <v>0</v>
      </c>
      <c r="I71" s="130" t="s">
        <v>249</v>
      </c>
      <c r="J71" s="170">
        <f>Перечень!AC64</f>
        <v>0</v>
      </c>
      <c r="K71" s="131"/>
      <c r="L71" s="89">
        <f t="shared" si="2"/>
        <v>0</v>
      </c>
      <c r="M71" s="173">
        <f>Перечень!AD64</f>
        <v>0</v>
      </c>
      <c r="N71" s="132"/>
      <c r="O71" s="83">
        <f t="shared" si="0"/>
        <v>0</v>
      </c>
    </row>
    <row r="72" spans="1:15" ht="13.5" customHeight="1">
      <c r="A72" s="244"/>
      <c r="B72" s="233"/>
      <c r="C72" s="119" t="s">
        <v>140</v>
      </c>
      <c r="D72" s="165">
        <f>Перечень!Y65</f>
        <v>0</v>
      </c>
      <c r="E72" s="19" t="s">
        <v>117</v>
      </c>
      <c r="F72" s="167">
        <f>Перечень!AA65</f>
        <v>0</v>
      </c>
      <c r="G72" s="103"/>
      <c r="H72" s="78">
        <f t="shared" si="1"/>
        <v>0</v>
      </c>
      <c r="I72" s="130" t="s">
        <v>249</v>
      </c>
      <c r="J72" s="170">
        <f>Перечень!AC65</f>
        <v>0</v>
      </c>
      <c r="K72" s="131"/>
      <c r="L72" s="89">
        <f t="shared" si="2"/>
        <v>0</v>
      </c>
      <c r="M72" s="173">
        <f>Перечень!AD65</f>
        <v>0</v>
      </c>
      <c r="N72" s="132"/>
      <c r="O72" s="83">
        <f t="shared" si="0"/>
        <v>0</v>
      </c>
    </row>
    <row r="73" spans="1:15" ht="12" customHeight="1">
      <c r="A73" s="243" t="s">
        <v>121</v>
      </c>
      <c r="B73" s="232" t="s">
        <v>305</v>
      </c>
      <c r="C73" s="119" t="s">
        <v>140</v>
      </c>
      <c r="D73" s="165">
        <f>Перечень!Y66</f>
        <v>0</v>
      </c>
      <c r="E73" s="19" t="s">
        <v>31</v>
      </c>
      <c r="F73" s="167">
        <f>Перечень!AA66</f>
        <v>0</v>
      </c>
      <c r="G73" s="103"/>
      <c r="H73" s="78">
        <f t="shared" si="1"/>
        <v>0</v>
      </c>
      <c r="I73" s="119" t="s">
        <v>19</v>
      </c>
      <c r="J73" s="168">
        <f>Перечень!AC66</f>
        <v>0</v>
      </c>
      <c r="K73" s="133"/>
      <c r="L73" s="91">
        <f t="shared" si="2"/>
        <v>0</v>
      </c>
      <c r="M73" s="173">
        <f>Перечень!AD66</f>
        <v>0</v>
      </c>
      <c r="N73" s="132"/>
      <c r="O73" s="83">
        <f t="shared" si="0"/>
        <v>0</v>
      </c>
    </row>
    <row r="74" spans="1:15" ht="15" customHeight="1">
      <c r="A74" s="244"/>
      <c r="B74" s="233"/>
      <c r="C74" s="119" t="s">
        <v>140</v>
      </c>
      <c r="D74" s="165">
        <f>Перечень!Y67</f>
        <v>0</v>
      </c>
      <c r="E74" s="19" t="s">
        <v>117</v>
      </c>
      <c r="F74" s="167">
        <f>Перечень!AA67</f>
        <v>0</v>
      </c>
      <c r="G74" s="103"/>
      <c r="H74" s="78">
        <f t="shared" si="1"/>
        <v>0</v>
      </c>
      <c r="I74" s="119" t="s">
        <v>19</v>
      </c>
      <c r="J74" s="168">
        <f>Перечень!AC67</f>
        <v>0</v>
      </c>
      <c r="K74" s="133"/>
      <c r="L74" s="91">
        <f t="shared" si="2"/>
        <v>0</v>
      </c>
      <c r="M74" s="173">
        <f>Перечень!AD67</f>
        <v>0</v>
      </c>
      <c r="N74" s="132"/>
      <c r="O74" s="83">
        <f t="shared" si="0"/>
        <v>0</v>
      </c>
    </row>
    <row r="75" spans="1:15" ht="13.5" customHeight="1">
      <c r="A75" s="243" t="s">
        <v>122</v>
      </c>
      <c r="B75" s="232" t="s">
        <v>127</v>
      </c>
      <c r="C75" s="119" t="s">
        <v>140</v>
      </c>
      <c r="D75" s="165">
        <f>Перечень!Y68</f>
        <v>0</v>
      </c>
      <c r="E75" s="19" t="s">
        <v>31</v>
      </c>
      <c r="F75" s="167">
        <f>Перечень!AA68</f>
        <v>0</v>
      </c>
      <c r="G75" s="103"/>
      <c r="H75" s="78">
        <f t="shared" si="1"/>
        <v>0</v>
      </c>
      <c r="I75" s="119" t="s">
        <v>19</v>
      </c>
      <c r="J75" s="168">
        <f>Перечень!AC68</f>
        <v>0</v>
      </c>
      <c r="K75" s="133"/>
      <c r="L75" s="91">
        <f t="shared" si="2"/>
        <v>0</v>
      </c>
      <c r="M75" s="173">
        <f>Перечень!AD68</f>
        <v>0</v>
      </c>
      <c r="N75" s="132"/>
      <c r="O75" s="83">
        <f t="shared" si="0"/>
        <v>0</v>
      </c>
    </row>
    <row r="76" spans="1:15" ht="14.25" customHeight="1">
      <c r="A76" s="244"/>
      <c r="B76" s="233"/>
      <c r="C76" s="119" t="s">
        <v>140</v>
      </c>
      <c r="D76" s="165">
        <f>Перечень!Y69</f>
        <v>0</v>
      </c>
      <c r="E76" s="19" t="s">
        <v>117</v>
      </c>
      <c r="F76" s="167">
        <f>Перечень!AA69</f>
        <v>0</v>
      </c>
      <c r="G76" s="103"/>
      <c r="H76" s="78">
        <f t="shared" si="1"/>
        <v>0</v>
      </c>
      <c r="I76" s="119" t="s">
        <v>19</v>
      </c>
      <c r="J76" s="168">
        <f>Перечень!AC69</f>
        <v>0</v>
      </c>
      <c r="K76" s="133"/>
      <c r="L76" s="91">
        <f t="shared" si="2"/>
        <v>0</v>
      </c>
      <c r="M76" s="173">
        <f>Перечень!AD69</f>
        <v>0</v>
      </c>
      <c r="N76" s="132"/>
      <c r="O76" s="83">
        <f t="shared" si="0"/>
        <v>0</v>
      </c>
    </row>
    <row r="77" spans="1:15" ht="14.25" customHeight="1">
      <c r="A77" s="243" t="s">
        <v>123</v>
      </c>
      <c r="B77" s="232" t="s">
        <v>194</v>
      </c>
      <c r="C77" s="119" t="s">
        <v>140</v>
      </c>
      <c r="D77" s="165">
        <f>Перечень!Y70</f>
        <v>0</v>
      </c>
      <c r="E77" s="19" t="s">
        <v>31</v>
      </c>
      <c r="F77" s="167">
        <f>Перечень!AA70</f>
        <v>0</v>
      </c>
      <c r="G77" s="103"/>
      <c r="H77" s="78">
        <f t="shared" si="1"/>
        <v>0</v>
      </c>
      <c r="I77" s="134" t="s">
        <v>250</v>
      </c>
      <c r="J77" s="168">
        <f>Перечень!AC70</f>
        <v>0</v>
      </c>
      <c r="K77" s="133"/>
      <c r="L77" s="91">
        <f t="shared" si="2"/>
        <v>0</v>
      </c>
      <c r="M77" s="173">
        <f>Перечень!AD70</f>
        <v>0</v>
      </c>
      <c r="N77" s="132"/>
      <c r="O77" s="83">
        <f t="shared" si="0"/>
        <v>0</v>
      </c>
    </row>
    <row r="78" spans="1:15" ht="13.5" customHeight="1">
      <c r="A78" s="244"/>
      <c r="B78" s="233"/>
      <c r="C78" s="119" t="s">
        <v>140</v>
      </c>
      <c r="D78" s="165">
        <f>Перечень!Y71</f>
        <v>0</v>
      </c>
      <c r="E78" s="19" t="s">
        <v>117</v>
      </c>
      <c r="F78" s="167">
        <f>Перечень!AA71</f>
        <v>0</v>
      </c>
      <c r="G78" s="103"/>
      <c r="H78" s="78">
        <f t="shared" si="1"/>
        <v>0</v>
      </c>
      <c r="I78" s="134" t="s">
        <v>250</v>
      </c>
      <c r="J78" s="168">
        <f>Перечень!AC71</f>
        <v>0</v>
      </c>
      <c r="K78" s="133"/>
      <c r="L78" s="91">
        <f t="shared" si="2"/>
        <v>0</v>
      </c>
      <c r="M78" s="173">
        <f>Перечень!AD71</f>
        <v>0</v>
      </c>
      <c r="N78" s="132"/>
      <c r="O78" s="83">
        <f t="shared" si="0"/>
        <v>0</v>
      </c>
    </row>
    <row r="79" spans="1:15" ht="13.5" customHeight="1">
      <c r="A79" s="243" t="s">
        <v>124</v>
      </c>
      <c r="B79" s="232" t="s">
        <v>128</v>
      </c>
      <c r="C79" s="119" t="s">
        <v>140</v>
      </c>
      <c r="D79" s="165">
        <f>Перечень!Y72</f>
        <v>0</v>
      </c>
      <c r="E79" s="19" t="s">
        <v>31</v>
      </c>
      <c r="F79" s="167">
        <f>Перечень!AA72</f>
        <v>0</v>
      </c>
      <c r="G79" s="103"/>
      <c r="H79" s="78">
        <f t="shared" si="1"/>
        <v>0</v>
      </c>
      <c r="I79" s="130" t="s">
        <v>249</v>
      </c>
      <c r="J79" s="168">
        <f>Перечень!AC72</f>
        <v>0</v>
      </c>
      <c r="K79" s="133"/>
      <c r="L79" s="91">
        <f t="shared" si="2"/>
        <v>0</v>
      </c>
      <c r="M79" s="173">
        <f>Перечень!AD72</f>
        <v>0</v>
      </c>
      <c r="N79" s="132"/>
      <c r="O79" s="83">
        <f t="shared" si="0"/>
        <v>0</v>
      </c>
    </row>
    <row r="80" spans="1:15" ht="15" customHeight="1">
      <c r="A80" s="244"/>
      <c r="B80" s="233"/>
      <c r="C80" s="119" t="s">
        <v>140</v>
      </c>
      <c r="D80" s="165">
        <f>Перечень!Y73</f>
        <v>0</v>
      </c>
      <c r="E80" s="19" t="s">
        <v>117</v>
      </c>
      <c r="F80" s="167">
        <f>Перечень!AA73</f>
        <v>0</v>
      </c>
      <c r="G80" s="103"/>
      <c r="H80" s="78">
        <f t="shared" si="1"/>
        <v>0</v>
      </c>
      <c r="I80" s="130" t="s">
        <v>249</v>
      </c>
      <c r="J80" s="168">
        <f>Перечень!AC73</f>
        <v>0</v>
      </c>
      <c r="K80" s="133"/>
      <c r="L80" s="91">
        <f t="shared" si="2"/>
        <v>0</v>
      </c>
      <c r="M80" s="173">
        <f>Перечень!AD73</f>
        <v>0</v>
      </c>
      <c r="N80" s="132"/>
      <c r="O80" s="83">
        <f t="shared" si="0"/>
        <v>0</v>
      </c>
    </row>
    <row r="81" spans="1:15" ht="13.5" customHeight="1">
      <c r="A81" s="243" t="s">
        <v>119</v>
      </c>
      <c r="B81" s="232" t="s">
        <v>306</v>
      </c>
      <c r="C81" s="119" t="s">
        <v>140</v>
      </c>
      <c r="D81" s="165">
        <f>Перечень!Y74</f>
        <v>1</v>
      </c>
      <c r="E81" s="19" t="s">
        <v>31</v>
      </c>
      <c r="F81" s="167">
        <f>Перечень!AA74</f>
        <v>35</v>
      </c>
      <c r="G81" s="103"/>
      <c r="H81" s="78">
        <f t="shared" si="1"/>
        <v>-35</v>
      </c>
      <c r="I81" s="130" t="s">
        <v>249</v>
      </c>
      <c r="J81" s="170">
        <f>Перечень!AC74</f>
        <v>0.02</v>
      </c>
      <c r="K81" s="131"/>
      <c r="L81" s="89">
        <f t="shared" si="2"/>
        <v>-0.02</v>
      </c>
      <c r="M81" s="173">
        <f>Перечень!AD74</f>
        <v>0.6</v>
      </c>
      <c r="N81" s="132"/>
      <c r="O81" s="83">
        <f t="shared" si="0"/>
        <v>-0.6</v>
      </c>
    </row>
    <row r="82" spans="1:15" ht="13.5" customHeight="1">
      <c r="A82" s="244"/>
      <c r="B82" s="233"/>
      <c r="C82" s="119" t="s">
        <v>140</v>
      </c>
      <c r="D82" s="165">
        <f>Перечень!Y75</f>
        <v>0</v>
      </c>
      <c r="E82" s="19" t="s">
        <v>117</v>
      </c>
      <c r="F82" s="167">
        <f>Перечень!AA75</f>
        <v>0</v>
      </c>
      <c r="G82" s="103"/>
      <c r="H82" s="78">
        <f t="shared" si="1"/>
        <v>0</v>
      </c>
      <c r="I82" s="130" t="s">
        <v>249</v>
      </c>
      <c r="J82" s="170">
        <f>Перечень!AC75</f>
        <v>0</v>
      </c>
      <c r="K82" s="131"/>
      <c r="L82" s="89">
        <f t="shared" si="2"/>
        <v>0</v>
      </c>
      <c r="M82" s="173">
        <f>Перечень!AD75</f>
        <v>0</v>
      </c>
      <c r="N82" s="132"/>
      <c r="O82" s="83">
        <f t="shared" si="0"/>
        <v>0</v>
      </c>
    </row>
    <row r="83" spans="1:15" ht="13.5" customHeight="1">
      <c r="A83" s="243" t="s">
        <v>120</v>
      </c>
      <c r="B83" s="232" t="s">
        <v>307</v>
      </c>
      <c r="C83" s="119" t="s">
        <v>140</v>
      </c>
      <c r="D83" s="165">
        <f>Перечень!Y76</f>
        <v>0</v>
      </c>
      <c r="E83" s="19" t="s">
        <v>31</v>
      </c>
      <c r="F83" s="167">
        <f>Перечень!AA76</f>
        <v>0</v>
      </c>
      <c r="G83" s="103"/>
      <c r="H83" s="78">
        <f t="shared" si="1"/>
        <v>0</v>
      </c>
      <c r="I83" s="130" t="s">
        <v>249</v>
      </c>
      <c r="J83" s="170">
        <f>Перечень!AC76</f>
        <v>0</v>
      </c>
      <c r="K83" s="131"/>
      <c r="L83" s="89">
        <f t="shared" si="2"/>
        <v>0</v>
      </c>
      <c r="M83" s="173">
        <f>Перечень!AD76</f>
        <v>0</v>
      </c>
      <c r="N83" s="132"/>
      <c r="O83" s="83">
        <f aca="true" t="shared" si="3" ref="O83:O146">N83-M83</f>
        <v>0</v>
      </c>
    </row>
    <row r="84" spans="1:15" ht="15" customHeight="1">
      <c r="A84" s="244"/>
      <c r="B84" s="233"/>
      <c r="C84" s="119" t="s">
        <v>140</v>
      </c>
      <c r="D84" s="165">
        <f>Перечень!Y77</f>
        <v>0</v>
      </c>
      <c r="E84" s="19" t="s">
        <v>117</v>
      </c>
      <c r="F84" s="167">
        <f>Перечень!AA77</f>
        <v>0</v>
      </c>
      <c r="G84" s="103"/>
      <c r="H84" s="78">
        <f aca="true" t="shared" si="4" ref="H84:H99">G84-F84</f>
        <v>0</v>
      </c>
      <c r="I84" s="130" t="s">
        <v>249</v>
      </c>
      <c r="J84" s="170">
        <f>Перечень!AC77</f>
        <v>0</v>
      </c>
      <c r="K84" s="131"/>
      <c r="L84" s="89">
        <f aca="true" t="shared" si="5" ref="L84:L147">K84-J84</f>
        <v>0</v>
      </c>
      <c r="M84" s="173">
        <f>Перечень!AD77</f>
        <v>0</v>
      </c>
      <c r="N84" s="132"/>
      <c r="O84" s="83">
        <f t="shared" si="3"/>
        <v>0</v>
      </c>
    </row>
    <row r="85" spans="1:15" ht="14.25" customHeight="1">
      <c r="A85" s="243" t="s">
        <v>121</v>
      </c>
      <c r="B85" s="232" t="s">
        <v>308</v>
      </c>
      <c r="C85" s="119" t="s">
        <v>140</v>
      </c>
      <c r="D85" s="165">
        <f>Перечень!Y78</f>
        <v>1</v>
      </c>
      <c r="E85" s="19" t="s">
        <v>31</v>
      </c>
      <c r="F85" s="167">
        <f>Перечень!AA78</f>
        <v>45</v>
      </c>
      <c r="G85" s="103"/>
      <c r="H85" s="78">
        <f t="shared" si="4"/>
        <v>-45</v>
      </c>
      <c r="I85" s="119" t="s">
        <v>19</v>
      </c>
      <c r="J85" s="168">
        <f>Перечень!AC78</f>
        <v>1</v>
      </c>
      <c r="K85" s="133"/>
      <c r="L85" s="91">
        <f t="shared" si="5"/>
        <v>-1</v>
      </c>
      <c r="M85" s="173">
        <f>Перечень!AD78</f>
        <v>1.5</v>
      </c>
      <c r="N85" s="132"/>
      <c r="O85" s="83">
        <f t="shared" si="3"/>
        <v>-1.5</v>
      </c>
    </row>
    <row r="86" spans="1:15" ht="15" customHeight="1">
      <c r="A86" s="244"/>
      <c r="B86" s="233"/>
      <c r="C86" s="119" t="s">
        <v>140</v>
      </c>
      <c r="D86" s="165">
        <f>Перечень!Y79</f>
        <v>0</v>
      </c>
      <c r="E86" s="19" t="s">
        <v>117</v>
      </c>
      <c r="F86" s="167">
        <f>Перечень!AA79</f>
        <v>0</v>
      </c>
      <c r="G86" s="103"/>
      <c r="H86" s="78">
        <f t="shared" si="4"/>
        <v>0</v>
      </c>
      <c r="I86" s="119" t="s">
        <v>19</v>
      </c>
      <c r="J86" s="168">
        <f>Перечень!AC79</f>
        <v>0</v>
      </c>
      <c r="K86" s="133"/>
      <c r="L86" s="91">
        <f t="shared" si="5"/>
        <v>0</v>
      </c>
      <c r="M86" s="173">
        <f>Перечень!AD79</f>
        <v>0</v>
      </c>
      <c r="N86" s="132"/>
      <c r="O86" s="83">
        <f t="shared" si="3"/>
        <v>0</v>
      </c>
    </row>
    <row r="87" spans="1:15" ht="13.5" customHeight="1">
      <c r="A87" s="243" t="s">
        <v>122</v>
      </c>
      <c r="B87" s="232" t="s">
        <v>309</v>
      </c>
      <c r="C87" s="119" t="s">
        <v>140</v>
      </c>
      <c r="D87" s="165">
        <f>Перечень!Y80</f>
        <v>0</v>
      </c>
      <c r="E87" s="19" t="s">
        <v>31</v>
      </c>
      <c r="F87" s="167">
        <f>Перечень!AA80</f>
        <v>0</v>
      </c>
      <c r="G87" s="103"/>
      <c r="H87" s="78">
        <f t="shared" si="4"/>
        <v>0</v>
      </c>
      <c r="I87" s="119" t="s">
        <v>19</v>
      </c>
      <c r="J87" s="168">
        <f>Перечень!AC80</f>
        <v>0</v>
      </c>
      <c r="K87" s="133"/>
      <c r="L87" s="91">
        <f t="shared" si="5"/>
        <v>0</v>
      </c>
      <c r="M87" s="173">
        <f>Перечень!AD80</f>
        <v>0</v>
      </c>
      <c r="N87" s="132"/>
      <c r="O87" s="83">
        <f t="shared" si="3"/>
        <v>0</v>
      </c>
    </row>
    <row r="88" spans="1:15" ht="14.25" customHeight="1">
      <c r="A88" s="244"/>
      <c r="B88" s="233"/>
      <c r="C88" s="119" t="s">
        <v>140</v>
      </c>
      <c r="D88" s="165">
        <f>Перечень!Y81</f>
        <v>0</v>
      </c>
      <c r="E88" s="19" t="s">
        <v>117</v>
      </c>
      <c r="F88" s="167">
        <f>Перечень!AA81</f>
        <v>0</v>
      </c>
      <c r="G88" s="103"/>
      <c r="H88" s="78">
        <f t="shared" si="4"/>
        <v>0</v>
      </c>
      <c r="I88" s="119" t="s">
        <v>19</v>
      </c>
      <c r="J88" s="168">
        <f>Перечень!AC81</f>
        <v>0</v>
      </c>
      <c r="K88" s="133"/>
      <c r="L88" s="91">
        <f t="shared" si="5"/>
        <v>0</v>
      </c>
      <c r="M88" s="173">
        <f>Перечень!AD81</f>
        <v>0</v>
      </c>
      <c r="N88" s="132"/>
      <c r="O88" s="83">
        <f t="shared" si="3"/>
        <v>0</v>
      </c>
    </row>
    <row r="89" spans="1:15" ht="14.25" customHeight="1">
      <c r="A89" s="243" t="s">
        <v>123</v>
      </c>
      <c r="B89" s="232" t="s">
        <v>311</v>
      </c>
      <c r="C89" s="119" t="s">
        <v>140</v>
      </c>
      <c r="D89" s="165">
        <f>Перечень!Y82</f>
        <v>0</v>
      </c>
      <c r="E89" s="19" t="s">
        <v>31</v>
      </c>
      <c r="F89" s="167">
        <f>Перечень!AA82</f>
        <v>0</v>
      </c>
      <c r="G89" s="103"/>
      <c r="H89" s="78">
        <f t="shared" si="4"/>
        <v>0</v>
      </c>
      <c r="I89" s="134" t="s">
        <v>250</v>
      </c>
      <c r="J89" s="168">
        <f>Перечень!AC82</f>
        <v>0</v>
      </c>
      <c r="K89" s="133"/>
      <c r="L89" s="91">
        <f t="shared" si="5"/>
        <v>0</v>
      </c>
      <c r="M89" s="173">
        <f>Перечень!AD82</f>
        <v>0</v>
      </c>
      <c r="N89" s="132"/>
      <c r="O89" s="83">
        <f t="shared" si="3"/>
        <v>0</v>
      </c>
    </row>
    <row r="90" spans="1:15" ht="13.5" customHeight="1">
      <c r="A90" s="244"/>
      <c r="B90" s="233"/>
      <c r="C90" s="119" t="s">
        <v>140</v>
      </c>
      <c r="D90" s="165">
        <f>Перечень!Y83</f>
        <v>0</v>
      </c>
      <c r="E90" s="19" t="s">
        <v>117</v>
      </c>
      <c r="F90" s="167">
        <f>Перечень!AA83</f>
        <v>0</v>
      </c>
      <c r="G90" s="103"/>
      <c r="H90" s="78">
        <f t="shared" si="4"/>
        <v>0</v>
      </c>
      <c r="I90" s="134" t="s">
        <v>250</v>
      </c>
      <c r="J90" s="168">
        <f>Перечень!AC83</f>
        <v>0</v>
      </c>
      <c r="K90" s="133"/>
      <c r="L90" s="91">
        <f t="shared" si="5"/>
        <v>0</v>
      </c>
      <c r="M90" s="173">
        <f>Перечень!AD83</f>
        <v>0</v>
      </c>
      <c r="N90" s="132"/>
      <c r="O90" s="83">
        <f t="shared" si="3"/>
        <v>0</v>
      </c>
    </row>
    <row r="91" spans="1:15" ht="14.25" customHeight="1">
      <c r="A91" s="243" t="s">
        <v>124</v>
      </c>
      <c r="B91" s="232" t="s">
        <v>310</v>
      </c>
      <c r="C91" s="119" t="s">
        <v>140</v>
      </c>
      <c r="D91" s="165">
        <f>Перечень!Y84</f>
        <v>0</v>
      </c>
      <c r="E91" s="19" t="s">
        <v>31</v>
      </c>
      <c r="F91" s="167">
        <f>Перечень!AA84</f>
        <v>0</v>
      </c>
      <c r="G91" s="103"/>
      <c r="H91" s="78">
        <f t="shared" si="4"/>
        <v>0</v>
      </c>
      <c r="I91" s="130" t="s">
        <v>249</v>
      </c>
      <c r="J91" s="168">
        <f>Перечень!AC84</f>
        <v>0</v>
      </c>
      <c r="K91" s="133"/>
      <c r="L91" s="91">
        <f t="shared" si="5"/>
        <v>0</v>
      </c>
      <c r="M91" s="173">
        <f>Перечень!AD84</f>
        <v>0</v>
      </c>
      <c r="N91" s="132"/>
      <c r="O91" s="83">
        <f t="shared" si="3"/>
        <v>0</v>
      </c>
    </row>
    <row r="92" spans="1:15" ht="14.25" customHeight="1">
      <c r="A92" s="244"/>
      <c r="B92" s="233"/>
      <c r="C92" s="119" t="s">
        <v>140</v>
      </c>
      <c r="D92" s="165">
        <f>Перечень!Y85</f>
        <v>0</v>
      </c>
      <c r="E92" s="19" t="s">
        <v>117</v>
      </c>
      <c r="F92" s="167">
        <f>Перечень!AA85</f>
        <v>0</v>
      </c>
      <c r="G92" s="103"/>
      <c r="H92" s="78">
        <f t="shared" si="4"/>
        <v>0</v>
      </c>
      <c r="I92" s="130" t="s">
        <v>249</v>
      </c>
      <c r="J92" s="168">
        <f>Перечень!AC85</f>
        <v>0</v>
      </c>
      <c r="K92" s="133"/>
      <c r="L92" s="91">
        <f t="shared" si="5"/>
        <v>0</v>
      </c>
      <c r="M92" s="173">
        <f>Перечень!AD85</f>
        <v>0</v>
      </c>
      <c r="N92" s="132"/>
      <c r="O92" s="83">
        <f t="shared" si="3"/>
        <v>0</v>
      </c>
    </row>
    <row r="93" spans="1:15" ht="13.5" customHeight="1">
      <c r="A93" s="243" t="s">
        <v>132</v>
      </c>
      <c r="B93" s="232" t="s">
        <v>183</v>
      </c>
      <c r="C93" s="119" t="s">
        <v>140</v>
      </c>
      <c r="D93" s="165">
        <f>Перечень!Y86</f>
        <v>0</v>
      </c>
      <c r="E93" s="19" t="s">
        <v>31</v>
      </c>
      <c r="F93" s="167">
        <f>Перечень!AA86</f>
        <v>0</v>
      </c>
      <c r="G93" s="103"/>
      <c r="H93" s="78">
        <f t="shared" si="4"/>
        <v>0</v>
      </c>
      <c r="I93" s="119"/>
      <c r="J93" s="171">
        <f>Перечень!AC86</f>
        <v>0</v>
      </c>
      <c r="K93" s="135"/>
      <c r="L93" s="164">
        <f t="shared" si="5"/>
        <v>0</v>
      </c>
      <c r="M93" s="173">
        <f>Перечень!AD86</f>
        <v>0</v>
      </c>
      <c r="N93" s="132"/>
      <c r="O93" s="83">
        <f t="shared" si="3"/>
        <v>0</v>
      </c>
    </row>
    <row r="94" spans="1:15" ht="14.25" customHeight="1">
      <c r="A94" s="244"/>
      <c r="B94" s="233"/>
      <c r="C94" s="119" t="s">
        <v>140</v>
      </c>
      <c r="D94" s="165">
        <f>Перечень!Y87</f>
        <v>0</v>
      </c>
      <c r="E94" s="19" t="s">
        <v>117</v>
      </c>
      <c r="F94" s="167">
        <f>Перечень!AA87</f>
        <v>0</v>
      </c>
      <c r="G94" s="103"/>
      <c r="H94" s="78">
        <f t="shared" si="4"/>
        <v>0</v>
      </c>
      <c r="I94" s="119"/>
      <c r="J94" s="171">
        <f>Перечень!AC87</f>
        <v>0</v>
      </c>
      <c r="K94" s="135"/>
      <c r="L94" s="164">
        <f t="shared" si="5"/>
        <v>0</v>
      </c>
      <c r="M94" s="173">
        <f>Перечень!AD87</f>
        <v>0</v>
      </c>
      <c r="N94" s="132"/>
      <c r="O94" s="83">
        <f t="shared" si="3"/>
        <v>0</v>
      </c>
    </row>
    <row r="95" spans="1:15" ht="13.5" customHeight="1">
      <c r="A95" s="243" t="s">
        <v>133</v>
      </c>
      <c r="B95" s="232" t="s">
        <v>183</v>
      </c>
      <c r="C95" s="119" t="s">
        <v>140</v>
      </c>
      <c r="D95" s="165">
        <f>Перечень!Y88</f>
        <v>0</v>
      </c>
      <c r="E95" s="19" t="s">
        <v>31</v>
      </c>
      <c r="F95" s="167">
        <f>Перечень!AA88</f>
        <v>0</v>
      </c>
      <c r="G95" s="103"/>
      <c r="H95" s="78">
        <f t="shared" si="4"/>
        <v>0</v>
      </c>
      <c r="I95" s="119"/>
      <c r="J95" s="171">
        <f>Перечень!AC88</f>
        <v>0</v>
      </c>
      <c r="K95" s="135"/>
      <c r="L95" s="164">
        <f t="shared" si="5"/>
        <v>0</v>
      </c>
      <c r="M95" s="173">
        <f>Перечень!AD88</f>
        <v>0</v>
      </c>
      <c r="N95" s="132"/>
      <c r="O95" s="83">
        <f t="shared" si="3"/>
        <v>0</v>
      </c>
    </row>
    <row r="96" spans="1:15" ht="14.25" customHeight="1">
      <c r="A96" s="244"/>
      <c r="B96" s="233"/>
      <c r="C96" s="119" t="s">
        <v>140</v>
      </c>
      <c r="D96" s="165">
        <f>Перечень!Y89</f>
        <v>0</v>
      </c>
      <c r="E96" s="19" t="s">
        <v>117</v>
      </c>
      <c r="F96" s="167">
        <f>Перечень!AA89</f>
        <v>0</v>
      </c>
      <c r="G96" s="103"/>
      <c r="H96" s="78">
        <f t="shared" si="4"/>
        <v>0</v>
      </c>
      <c r="I96" s="119"/>
      <c r="J96" s="171">
        <f>Перечень!AC89</f>
        <v>0</v>
      </c>
      <c r="K96" s="135"/>
      <c r="L96" s="164">
        <f t="shared" si="5"/>
        <v>0</v>
      </c>
      <c r="M96" s="173">
        <f>Перечень!AD89</f>
        <v>0</v>
      </c>
      <c r="N96" s="132"/>
      <c r="O96" s="83">
        <f t="shared" si="3"/>
        <v>0</v>
      </c>
    </row>
    <row r="97" spans="1:15" ht="13.5" customHeight="1">
      <c r="A97" s="237" t="s">
        <v>131</v>
      </c>
      <c r="B97" s="238"/>
      <c r="C97" s="63"/>
      <c r="D97" s="73"/>
      <c r="E97" s="65" t="s">
        <v>31</v>
      </c>
      <c r="F97" s="66">
        <f>F69+F71+F73+F75+F77+F79+F81+F83+F85+F87+F89+F91+F93+F95</f>
        <v>80</v>
      </c>
      <c r="G97" s="66">
        <f>G69+G71+G73+G75+G77+G79+G81+G83+G85+G87+G89+G91+G93+G95</f>
        <v>0</v>
      </c>
      <c r="H97" s="66">
        <f t="shared" si="4"/>
        <v>-80</v>
      </c>
      <c r="I97" s="67" t="s">
        <v>29</v>
      </c>
      <c r="J97" s="95" t="s">
        <v>29</v>
      </c>
      <c r="K97" s="95" t="s">
        <v>29</v>
      </c>
      <c r="L97" s="95" t="s">
        <v>29</v>
      </c>
      <c r="M97" s="66">
        <f>M69+M71+M73+M75+M77+M79+M81+M83+M85+M87+M89+M91+M93+M95</f>
        <v>2.1</v>
      </c>
      <c r="N97" s="66">
        <f>N69+N71+N73+N75+N77+N79+N81+N83+N85+N87+N89+N91+N93+N95</f>
        <v>0</v>
      </c>
      <c r="O97" s="66">
        <f t="shared" si="3"/>
        <v>-2.1</v>
      </c>
    </row>
    <row r="98" spans="1:15" ht="13.5" customHeight="1">
      <c r="A98" s="239"/>
      <c r="B98" s="240"/>
      <c r="C98" s="68"/>
      <c r="D98" s="73"/>
      <c r="E98" s="65" t="s">
        <v>117</v>
      </c>
      <c r="F98" s="66">
        <f>F70+F72+F74+F76+F78+F80+F82+F84+F86+F88+F90+F92+F94+F96</f>
        <v>0</v>
      </c>
      <c r="G98" s="66">
        <f>G70+G72+G74+G76+G78+G80+G82+G84+G86+G88+G90+G92+G94+G96</f>
        <v>0</v>
      </c>
      <c r="H98" s="66">
        <f t="shared" si="4"/>
        <v>0</v>
      </c>
      <c r="I98" s="69"/>
      <c r="J98" s="96"/>
      <c r="K98" s="96"/>
      <c r="L98" s="96"/>
      <c r="M98" s="66">
        <f>M70+M72+M74+M76+M78+M80+M82+M84+M86+M88+M90+M92+M94+M96</f>
        <v>0</v>
      </c>
      <c r="N98" s="66">
        <f>N70+N72+N74+N76+N78+N80+N82+N84+N86+N88+N90+N92+N94+N96</f>
        <v>0</v>
      </c>
      <c r="O98" s="66">
        <f t="shared" si="3"/>
        <v>0</v>
      </c>
    </row>
    <row r="99" spans="1:15" ht="12.75">
      <c r="A99" s="241"/>
      <c r="B99" s="242"/>
      <c r="C99" s="68"/>
      <c r="D99" s="74"/>
      <c r="E99" s="71" t="s">
        <v>129</v>
      </c>
      <c r="F99" s="72">
        <f>F97+F98</f>
        <v>80</v>
      </c>
      <c r="G99" s="72">
        <f>G97+G98</f>
        <v>0</v>
      </c>
      <c r="H99" s="72">
        <f t="shared" si="4"/>
        <v>-80</v>
      </c>
      <c r="I99" s="69"/>
      <c r="J99" s="96"/>
      <c r="K99" s="96"/>
      <c r="L99" s="96"/>
      <c r="M99" s="72">
        <f>M97+M98</f>
        <v>2.1</v>
      </c>
      <c r="N99" s="72">
        <f>N97+N98</f>
        <v>0</v>
      </c>
      <c r="O99" s="72">
        <f t="shared" si="3"/>
        <v>-2.1</v>
      </c>
    </row>
    <row r="100" spans="1:15" ht="36">
      <c r="A100" s="84" t="s">
        <v>135</v>
      </c>
      <c r="B100" s="85" t="s">
        <v>136</v>
      </c>
      <c r="C100" s="117"/>
      <c r="D100" s="118"/>
      <c r="E100" s="36"/>
      <c r="F100" s="104"/>
      <c r="G100" s="104"/>
      <c r="H100" s="127"/>
      <c r="I100" s="118"/>
      <c r="J100" s="128"/>
      <c r="K100" s="128"/>
      <c r="L100" s="128"/>
      <c r="M100" s="129"/>
      <c r="N100" s="129"/>
      <c r="O100" s="129"/>
    </row>
    <row r="101" spans="1:15" ht="12.75">
      <c r="A101" s="243" t="s">
        <v>149</v>
      </c>
      <c r="B101" s="232" t="s">
        <v>125</v>
      </c>
      <c r="C101" s="120"/>
      <c r="D101" s="121"/>
      <c r="E101" s="37"/>
      <c r="F101" s="105"/>
      <c r="G101" s="105"/>
      <c r="H101" s="136"/>
      <c r="I101" s="137"/>
      <c r="J101" s="138"/>
      <c r="K101" s="138"/>
      <c r="L101" s="138"/>
      <c r="M101" s="139"/>
      <c r="N101" s="139"/>
      <c r="O101" s="139"/>
    </row>
    <row r="102" spans="1:15" ht="12.75">
      <c r="A102" s="244"/>
      <c r="B102" s="233"/>
      <c r="C102" s="122"/>
      <c r="D102" s="123"/>
      <c r="E102" s="38"/>
      <c r="F102" s="106"/>
      <c r="G102" s="106"/>
      <c r="H102" s="140"/>
      <c r="I102" s="141"/>
      <c r="J102" s="142"/>
      <c r="K102" s="142"/>
      <c r="L102" s="142"/>
      <c r="M102" s="143"/>
      <c r="N102" s="143"/>
      <c r="O102" s="143"/>
    </row>
    <row r="103" spans="1:15" ht="22.5">
      <c r="A103" s="243" t="s">
        <v>142</v>
      </c>
      <c r="B103" s="232" t="s">
        <v>176</v>
      </c>
      <c r="C103" s="119" t="s">
        <v>140</v>
      </c>
      <c r="D103" s="165">
        <f>Перечень!Y96</f>
        <v>0</v>
      </c>
      <c r="E103" s="19" t="s">
        <v>31</v>
      </c>
      <c r="F103" s="167">
        <f>Перечень!AA96</f>
        <v>0</v>
      </c>
      <c r="G103" s="103"/>
      <c r="H103" s="83">
        <f aca="true" t="shared" si="6" ref="H103:H119">G103-F103</f>
        <v>0</v>
      </c>
      <c r="I103" s="130" t="s">
        <v>249</v>
      </c>
      <c r="J103" s="170">
        <f>Перечень!AC96</f>
        <v>0</v>
      </c>
      <c r="K103" s="131"/>
      <c r="L103" s="89">
        <f t="shared" si="5"/>
        <v>0</v>
      </c>
      <c r="M103" s="173">
        <f>Перечень!AD96</f>
        <v>0</v>
      </c>
      <c r="N103" s="132"/>
      <c r="O103" s="83">
        <f t="shared" si="3"/>
        <v>0</v>
      </c>
    </row>
    <row r="104" spans="1:15" ht="23.25" customHeight="1">
      <c r="A104" s="244"/>
      <c r="B104" s="233"/>
      <c r="C104" s="119" t="s">
        <v>140</v>
      </c>
      <c r="D104" s="165">
        <f>Перечень!Y97</f>
        <v>0</v>
      </c>
      <c r="E104" s="19" t="s">
        <v>117</v>
      </c>
      <c r="F104" s="167">
        <f>Перечень!AA97</f>
        <v>0</v>
      </c>
      <c r="G104" s="103"/>
      <c r="H104" s="83">
        <f t="shared" si="6"/>
        <v>0</v>
      </c>
      <c r="I104" s="130" t="s">
        <v>249</v>
      </c>
      <c r="J104" s="170">
        <f>Перечень!AC97</f>
        <v>0</v>
      </c>
      <c r="K104" s="131"/>
      <c r="L104" s="89">
        <f t="shared" si="5"/>
        <v>0</v>
      </c>
      <c r="M104" s="173">
        <f>Перечень!AD97</f>
        <v>0</v>
      </c>
      <c r="N104" s="132"/>
      <c r="O104" s="83">
        <f t="shared" si="3"/>
        <v>0</v>
      </c>
    </row>
    <row r="105" spans="1:15" ht="13.5" customHeight="1">
      <c r="A105" s="243" t="s">
        <v>144</v>
      </c>
      <c r="B105" s="232" t="s">
        <v>173</v>
      </c>
      <c r="C105" s="119" t="s">
        <v>140</v>
      </c>
      <c r="D105" s="165">
        <f>Перечень!Y98</f>
        <v>5</v>
      </c>
      <c r="E105" s="19" t="s">
        <v>31</v>
      </c>
      <c r="F105" s="167">
        <f>Перечень!AA98</f>
        <v>50</v>
      </c>
      <c r="G105" s="103"/>
      <c r="H105" s="83">
        <f t="shared" si="6"/>
        <v>-50</v>
      </c>
      <c r="I105" s="130" t="s">
        <v>249</v>
      </c>
      <c r="J105" s="170">
        <f>Перечень!AC98</f>
        <v>0.025</v>
      </c>
      <c r="K105" s="131"/>
      <c r="L105" s="89">
        <f t="shared" si="5"/>
        <v>-0.025</v>
      </c>
      <c r="M105" s="173">
        <f>Перечень!AD98</f>
        <v>0.6</v>
      </c>
      <c r="N105" s="132"/>
      <c r="O105" s="83">
        <f t="shared" si="3"/>
        <v>-0.6</v>
      </c>
    </row>
    <row r="106" spans="1:15" ht="13.5" customHeight="1">
      <c r="A106" s="244"/>
      <c r="B106" s="233"/>
      <c r="C106" s="119" t="s">
        <v>140</v>
      </c>
      <c r="D106" s="165">
        <f>Перечень!Y99</f>
        <v>5</v>
      </c>
      <c r="E106" s="19" t="s">
        <v>117</v>
      </c>
      <c r="F106" s="167">
        <f>Перечень!AA99</f>
        <v>0</v>
      </c>
      <c r="G106" s="103"/>
      <c r="H106" s="83">
        <f t="shared" si="6"/>
        <v>0</v>
      </c>
      <c r="I106" s="130" t="s">
        <v>249</v>
      </c>
      <c r="J106" s="170">
        <f>Перечень!AC99</f>
        <v>0</v>
      </c>
      <c r="K106" s="131"/>
      <c r="L106" s="89">
        <f t="shared" si="5"/>
        <v>0</v>
      </c>
      <c r="M106" s="173">
        <f>Перечень!AD99</f>
        <v>0</v>
      </c>
      <c r="N106" s="132"/>
      <c r="O106" s="83">
        <f t="shared" si="3"/>
        <v>0</v>
      </c>
    </row>
    <row r="107" spans="1:15" ht="14.25" customHeight="1">
      <c r="A107" s="243" t="s">
        <v>145</v>
      </c>
      <c r="B107" s="232" t="s">
        <v>141</v>
      </c>
      <c r="C107" s="119" t="s">
        <v>140</v>
      </c>
      <c r="D107" s="165">
        <f>Перечень!Y100</f>
        <v>5</v>
      </c>
      <c r="E107" s="19" t="s">
        <v>31</v>
      </c>
      <c r="F107" s="167">
        <f>Перечень!AA100</f>
        <v>10</v>
      </c>
      <c r="G107" s="103"/>
      <c r="H107" s="83">
        <f t="shared" si="6"/>
        <v>-10</v>
      </c>
      <c r="I107" s="130" t="s">
        <v>249</v>
      </c>
      <c r="J107" s="170">
        <f>Перечень!AC100</f>
        <v>0.015</v>
      </c>
      <c r="K107" s="131"/>
      <c r="L107" s="89">
        <f t="shared" si="5"/>
        <v>-0.015</v>
      </c>
      <c r="M107" s="173">
        <f>Перечень!AD100</f>
        <v>0.4</v>
      </c>
      <c r="N107" s="132"/>
      <c r="O107" s="83">
        <f t="shared" si="3"/>
        <v>-0.4</v>
      </c>
    </row>
    <row r="108" spans="1:15" ht="13.5" customHeight="1">
      <c r="A108" s="244"/>
      <c r="B108" s="233"/>
      <c r="C108" s="119" t="s">
        <v>140</v>
      </c>
      <c r="D108" s="165">
        <f>Перечень!Y101</f>
        <v>0</v>
      </c>
      <c r="E108" s="19" t="s">
        <v>117</v>
      </c>
      <c r="F108" s="167">
        <f>Перечень!AA101</f>
        <v>0</v>
      </c>
      <c r="G108" s="103"/>
      <c r="H108" s="83">
        <f t="shared" si="6"/>
        <v>0</v>
      </c>
      <c r="I108" s="130" t="s">
        <v>249</v>
      </c>
      <c r="J108" s="170">
        <f>Перечень!AC101</f>
        <v>0</v>
      </c>
      <c r="K108" s="131"/>
      <c r="L108" s="89">
        <f t="shared" si="5"/>
        <v>0</v>
      </c>
      <c r="M108" s="173">
        <f>Перечень!AD101</f>
        <v>0</v>
      </c>
      <c r="N108" s="132"/>
      <c r="O108" s="83">
        <f t="shared" si="3"/>
        <v>0</v>
      </c>
    </row>
    <row r="109" spans="1:15" ht="14.25" customHeight="1">
      <c r="A109" s="243" t="s">
        <v>146</v>
      </c>
      <c r="B109" s="232" t="s">
        <v>299</v>
      </c>
      <c r="C109" s="119" t="s">
        <v>140</v>
      </c>
      <c r="D109" s="165">
        <f>Перечень!Y102</f>
        <v>0</v>
      </c>
      <c r="E109" s="19" t="s">
        <v>31</v>
      </c>
      <c r="F109" s="167">
        <f>Перечень!AA102</f>
        <v>0</v>
      </c>
      <c r="G109" s="103"/>
      <c r="H109" s="83">
        <f t="shared" si="6"/>
        <v>0</v>
      </c>
      <c r="I109" s="130" t="s">
        <v>249</v>
      </c>
      <c r="J109" s="170">
        <f>Перечень!AC102</f>
        <v>0</v>
      </c>
      <c r="K109" s="131"/>
      <c r="L109" s="89">
        <f t="shared" si="5"/>
        <v>0</v>
      </c>
      <c r="M109" s="173">
        <f>Перечень!AD102</f>
        <v>0</v>
      </c>
      <c r="N109" s="132"/>
      <c r="O109" s="83">
        <f t="shared" si="3"/>
        <v>0</v>
      </c>
    </row>
    <row r="110" spans="1:15" ht="14.25" customHeight="1">
      <c r="A110" s="244"/>
      <c r="B110" s="233"/>
      <c r="C110" s="119" t="s">
        <v>140</v>
      </c>
      <c r="D110" s="165">
        <f>Перечень!Y103</f>
        <v>0</v>
      </c>
      <c r="E110" s="19" t="s">
        <v>117</v>
      </c>
      <c r="F110" s="167">
        <f>Перечень!AA103</f>
        <v>0</v>
      </c>
      <c r="G110" s="103"/>
      <c r="H110" s="83">
        <f t="shared" si="6"/>
        <v>0</v>
      </c>
      <c r="I110" s="130" t="s">
        <v>249</v>
      </c>
      <c r="J110" s="170">
        <f>Перечень!AC103</f>
        <v>0</v>
      </c>
      <c r="K110" s="131"/>
      <c r="L110" s="89">
        <f t="shared" si="5"/>
        <v>0</v>
      </c>
      <c r="M110" s="173">
        <f>Перечень!AD103</f>
        <v>0</v>
      </c>
      <c r="N110" s="132"/>
      <c r="O110" s="83">
        <f t="shared" si="3"/>
        <v>0</v>
      </c>
    </row>
    <row r="111" spans="1:15" ht="13.5" customHeight="1">
      <c r="A111" s="243" t="s">
        <v>146</v>
      </c>
      <c r="B111" s="232" t="s">
        <v>212</v>
      </c>
      <c r="C111" s="119" t="s">
        <v>140</v>
      </c>
      <c r="D111" s="165">
        <f>Перечень!Y104</f>
        <v>10</v>
      </c>
      <c r="E111" s="19" t="s">
        <v>31</v>
      </c>
      <c r="F111" s="167">
        <f>Перечень!AA104</f>
        <v>70</v>
      </c>
      <c r="G111" s="103"/>
      <c r="H111" s="83">
        <f t="shared" si="6"/>
        <v>-70</v>
      </c>
      <c r="I111" s="130" t="s">
        <v>249</v>
      </c>
      <c r="J111" s="170">
        <f>Перечень!AC104</f>
        <v>0.015</v>
      </c>
      <c r="K111" s="131"/>
      <c r="L111" s="89">
        <f t="shared" si="5"/>
        <v>-0.015</v>
      </c>
      <c r="M111" s="173">
        <f>Перечень!AD104</f>
        <v>0.4</v>
      </c>
      <c r="N111" s="132"/>
      <c r="O111" s="83">
        <f t="shared" si="3"/>
        <v>-0.4</v>
      </c>
    </row>
    <row r="112" spans="1:15" ht="15" customHeight="1">
      <c r="A112" s="244"/>
      <c r="B112" s="233"/>
      <c r="C112" s="119" t="s">
        <v>140</v>
      </c>
      <c r="D112" s="165">
        <f>Перечень!Y105</f>
        <v>0</v>
      </c>
      <c r="E112" s="19" t="s">
        <v>117</v>
      </c>
      <c r="F112" s="167">
        <f>Перечень!AA105</f>
        <v>0</v>
      </c>
      <c r="G112" s="103"/>
      <c r="H112" s="83">
        <f t="shared" si="6"/>
        <v>0</v>
      </c>
      <c r="I112" s="130" t="s">
        <v>249</v>
      </c>
      <c r="J112" s="170">
        <f>Перечень!AC105</f>
        <v>0</v>
      </c>
      <c r="K112" s="131"/>
      <c r="L112" s="89">
        <f t="shared" si="5"/>
        <v>0</v>
      </c>
      <c r="M112" s="173">
        <f>Перечень!AD105</f>
        <v>0</v>
      </c>
      <c r="N112" s="132"/>
      <c r="O112" s="83">
        <f t="shared" si="3"/>
        <v>0</v>
      </c>
    </row>
    <row r="113" spans="1:15" ht="13.5" customHeight="1">
      <c r="A113" s="243" t="s">
        <v>147</v>
      </c>
      <c r="B113" s="232" t="s">
        <v>183</v>
      </c>
      <c r="C113" s="119" t="s">
        <v>140</v>
      </c>
      <c r="D113" s="165">
        <f>Перечень!Y106</f>
        <v>0</v>
      </c>
      <c r="E113" s="19" t="s">
        <v>31</v>
      </c>
      <c r="F113" s="167">
        <f>Перечень!AA106</f>
        <v>0</v>
      </c>
      <c r="G113" s="103"/>
      <c r="H113" s="83">
        <f t="shared" si="6"/>
        <v>0</v>
      </c>
      <c r="I113" s="130" t="s">
        <v>249</v>
      </c>
      <c r="J113" s="170">
        <f>Перечень!AC106</f>
        <v>0</v>
      </c>
      <c r="K113" s="131"/>
      <c r="L113" s="89">
        <f t="shared" si="5"/>
        <v>0</v>
      </c>
      <c r="M113" s="173">
        <f>Перечень!AD106</f>
        <v>0</v>
      </c>
      <c r="N113" s="132"/>
      <c r="O113" s="83">
        <f t="shared" si="3"/>
        <v>0</v>
      </c>
    </row>
    <row r="114" spans="1:15" ht="15" customHeight="1">
      <c r="A114" s="244"/>
      <c r="B114" s="233"/>
      <c r="C114" s="119" t="s">
        <v>140</v>
      </c>
      <c r="D114" s="165">
        <f>Перечень!Y107</f>
        <v>0</v>
      </c>
      <c r="E114" s="19" t="s">
        <v>117</v>
      </c>
      <c r="F114" s="167">
        <f>Перечень!AA107</f>
        <v>0</v>
      </c>
      <c r="G114" s="103"/>
      <c r="H114" s="83">
        <f t="shared" si="6"/>
        <v>0</v>
      </c>
      <c r="I114" s="130" t="s">
        <v>249</v>
      </c>
      <c r="J114" s="170">
        <f>Перечень!AC107</f>
        <v>0</v>
      </c>
      <c r="K114" s="131"/>
      <c r="L114" s="89">
        <f t="shared" si="5"/>
        <v>0</v>
      </c>
      <c r="M114" s="173">
        <f>Перечень!AD107</f>
        <v>0</v>
      </c>
      <c r="N114" s="132"/>
      <c r="O114" s="83">
        <f t="shared" si="3"/>
        <v>0</v>
      </c>
    </row>
    <row r="115" spans="1:15" ht="13.5" customHeight="1">
      <c r="A115" s="243" t="s">
        <v>213</v>
      </c>
      <c r="B115" s="232" t="s">
        <v>183</v>
      </c>
      <c r="C115" s="119" t="s">
        <v>140</v>
      </c>
      <c r="D115" s="165">
        <f>Перечень!Y108</f>
        <v>0</v>
      </c>
      <c r="E115" s="19" t="s">
        <v>31</v>
      </c>
      <c r="F115" s="167">
        <f>Перечень!AA108</f>
        <v>0</v>
      </c>
      <c r="G115" s="103"/>
      <c r="H115" s="83">
        <f t="shared" si="6"/>
        <v>0</v>
      </c>
      <c r="I115" s="130" t="s">
        <v>249</v>
      </c>
      <c r="J115" s="170">
        <f>Перечень!AC108</f>
        <v>0</v>
      </c>
      <c r="K115" s="131"/>
      <c r="L115" s="89">
        <f t="shared" si="5"/>
        <v>0</v>
      </c>
      <c r="M115" s="173">
        <f>Перечень!AD108</f>
        <v>0</v>
      </c>
      <c r="N115" s="132"/>
      <c r="O115" s="83">
        <f t="shared" si="3"/>
        <v>0</v>
      </c>
    </row>
    <row r="116" spans="1:15" ht="13.5" customHeight="1">
      <c r="A116" s="244"/>
      <c r="B116" s="233"/>
      <c r="C116" s="119" t="s">
        <v>140</v>
      </c>
      <c r="D116" s="165">
        <f>Перечень!Y109</f>
        <v>0</v>
      </c>
      <c r="E116" s="19" t="s">
        <v>117</v>
      </c>
      <c r="F116" s="167">
        <f>Перечень!AA109</f>
        <v>0</v>
      </c>
      <c r="G116" s="103"/>
      <c r="H116" s="83">
        <f t="shared" si="6"/>
        <v>0</v>
      </c>
      <c r="I116" s="130" t="s">
        <v>249</v>
      </c>
      <c r="J116" s="170">
        <f>Перечень!AC109</f>
        <v>0</v>
      </c>
      <c r="K116" s="131"/>
      <c r="L116" s="89">
        <f t="shared" si="5"/>
        <v>0</v>
      </c>
      <c r="M116" s="173">
        <f>Перечень!AD109</f>
        <v>0</v>
      </c>
      <c r="N116" s="132"/>
      <c r="O116" s="83">
        <f t="shared" si="3"/>
        <v>0</v>
      </c>
    </row>
    <row r="117" spans="1:15" ht="12" customHeight="1">
      <c r="A117" s="251" t="s">
        <v>297</v>
      </c>
      <c r="B117" s="252"/>
      <c r="C117" s="124"/>
      <c r="D117" s="76"/>
      <c r="E117" s="77" t="s">
        <v>31</v>
      </c>
      <c r="F117" s="78">
        <f>F103+F105+F107+F109+F111+F113+F115</f>
        <v>130</v>
      </c>
      <c r="G117" s="78">
        <f>G103+G105+G107+G109+G111+G113+G115</f>
        <v>0</v>
      </c>
      <c r="H117" s="78">
        <f t="shared" si="6"/>
        <v>-130</v>
      </c>
      <c r="I117" s="79" t="s">
        <v>29</v>
      </c>
      <c r="J117" s="88">
        <f>J103+J105+J107+J109+J111+J113+J115</f>
        <v>0.055</v>
      </c>
      <c r="K117" s="88">
        <f>K103+K105+K107+K109+K111+K113+K115</f>
        <v>0</v>
      </c>
      <c r="L117" s="88">
        <f t="shared" si="5"/>
        <v>-0.055</v>
      </c>
      <c r="M117" s="78">
        <f>M103+M105+M107+M109+M111+M113+M115</f>
        <v>1.4</v>
      </c>
      <c r="N117" s="78">
        <f>N103+N105+N107+N109+N111+N113+N115</f>
        <v>0</v>
      </c>
      <c r="O117" s="78">
        <f t="shared" si="3"/>
        <v>-1.4</v>
      </c>
    </row>
    <row r="118" spans="1:15" ht="13.5" customHeight="1">
      <c r="A118" s="253"/>
      <c r="B118" s="254"/>
      <c r="C118" s="124"/>
      <c r="D118" s="76"/>
      <c r="E118" s="77" t="s">
        <v>117</v>
      </c>
      <c r="F118" s="78">
        <f>F104+F106+F108+F110+F112+F114+F116</f>
        <v>0</v>
      </c>
      <c r="G118" s="78">
        <f>G104+G106+G108+G110+G112+G114+G116</f>
        <v>0</v>
      </c>
      <c r="H118" s="78">
        <f t="shared" si="6"/>
        <v>0</v>
      </c>
      <c r="I118" s="80"/>
      <c r="J118" s="88">
        <f>J104+J106+J108+J110+J112+J114+J116</f>
        <v>0</v>
      </c>
      <c r="K118" s="88">
        <f>K104+K106+K108+K110+K112+K114+K116</f>
        <v>0</v>
      </c>
      <c r="L118" s="88">
        <f t="shared" si="5"/>
        <v>0</v>
      </c>
      <c r="M118" s="78">
        <f>M104+M106+M108+M110+M112+M114+M116</f>
        <v>0</v>
      </c>
      <c r="N118" s="78">
        <f>N104+N106+N108+N110+N112+N114+N116</f>
        <v>0</v>
      </c>
      <c r="O118" s="78">
        <f t="shared" si="3"/>
        <v>0</v>
      </c>
    </row>
    <row r="119" spans="1:15" ht="12.75">
      <c r="A119" s="255"/>
      <c r="B119" s="256"/>
      <c r="C119" s="124"/>
      <c r="D119" s="81"/>
      <c r="E119" s="82" t="s">
        <v>129</v>
      </c>
      <c r="F119" s="83">
        <f>F117+F118</f>
        <v>130</v>
      </c>
      <c r="G119" s="83">
        <f>G117+G118</f>
        <v>0</v>
      </c>
      <c r="H119" s="83">
        <f t="shared" si="6"/>
        <v>-130</v>
      </c>
      <c r="I119" s="80"/>
      <c r="J119" s="89">
        <f>J117+J118</f>
        <v>0.055</v>
      </c>
      <c r="K119" s="89">
        <f>K117+K118</f>
        <v>0</v>
      </c>
      <c r="L119" s="89">
        <f t="shared" si="5"/>
        <v>-0.055</v>
      </c>
      <c r="M119" s="83">
        <f>M117+M118</f>
        <v>1.4</v>
      </c>
      <c r="N119" s="83">
        <f>N117+N118</f>
        <v>0</v>
      </c>
      <c r="O119" s="83">
        <f t="shared" si="3"/>
        <v>-1.4</v>
      </c>
    </row>
    <row r="120" spans="1:15" ht="12.75">
      <c r="A120" s="257" t="s">
        <v>143</v>
      </c>
      <c r="B120" s="259" t="s">
        <v>177</v>
      </c>
      <c r="C120" s="120"/>
      <c r="D120" s="121"/>
      <c r="E120" s="37"/>
      <c r="F120" s="105"/>
      <c r="G120" s="105"/>
      <c r="H120" s="136"/>
      <c r="I120" s="137"/>
      <c r="J120" s="138"/>
      <c r="K120" s="138"/>
      <c r="L120" s="138"/>
      <c r="M120" s="139"/>
      <c r="N120" s="139"/>
      <c r="O120" s="139"/>
    </row>
    <row r="121" spans="1:15" ht="12.75">
      <c r="A121" s="258"/>
      <c r="B121" s="260"/>
      <c r="C121" s="122"/>
      <c r="D121" s="123"/>
      <c r="E121" s="38"/>
      <c r="F121" s="106"/>
      <c r="G121" s="106"/>
      <c r="H121" s="140"/>
      <c r="I121" s="141"/>
      <c r="J121" s="142"/>
      <c r="K121" s="142"/>
      <c r="L121" s="142"/>
      <c r="M121" s="143"/>
      <c r="N121" s="143"/>
      <c r="O121" s="143"/>
    </row>
    <row r="122" spans="1:15" ht="13.5" customHeight="1">
      <c r="A122" s="243" t="s">
        <v>150</v>
      </c>
      <c r="B122" s="232" t="s">
        <v>178</v>
      </c>
      <c r="C122" s="119" t="s">
        <v>140</v>
      </c>
      <c r="D122" s="165">
        <f>Перечень!Y115</f>
        <v>0</v>
      </c>
      <c r="E122" s="19" t="s">
        <v>31</v>
      </c>
      <c r="F122" s="167">
        <f>Перечень!AA115</f>
        <v>0</v>
      </c>
      <c r="G122" s="103"/>
      <c r="H122" s="83">
        <f aca="true" t="shared" si="7" ref="H122:H136">G122-F122</f>
        <v>0</v>
      </c>
      <c r="I122" s="130" t="s">
        <v>249</v>
      </c>
      <c r="J122" s="170">
        <f>Перечень!AC115</f>
        <v>0</v>
      </c>
      <c r="K122" s="131"/>
      <c r="L122" s="89">
        <f t="shared" si="5"/>
        <v>0</v>
      </c>
      <c r="M122" s="173">
        <f>Перечень!AD115</f>
        <v>0</v>
      </c>
      <c r="N122" s="132"/>
      <c r="O122" s="83">
        <f t="shared" si="3"/>
        <v>0</v>
      </c>
    </row>
    <row r="123" spans="1:15" ht="15" customHeight="1">
      <c r="A123" s="244"/>
      <c r="B123" s="233"/>
      <c r="C123" s="119" t="s">
        <v>140</v>
      </c>
      <c r="D123" s="165">
        <f>Перечень!Y116</f>
        <v>0</v>
      </c>
      <c r="E123" s="19" t="s">
        <v>117</v>
      </c>
      <c r="F123" s="167">
        <f>Перечень!AA116</f>
        <v>0</v>
      </c>
      <c r="G123" s="103"/>
      <c r="H123" s="83">
        <f t="shared" si="7"/>
        <v>0</v>
      </c>
      <c r="I123" s="130" t="s">
        <v>249</v>
      </c>
      <c r="J123" s="170">
        <f>Перечень!AC116</f>
        <v>0</v>
      </c>
      <c r="K123" s="131"/>
      <c r="L123" s="89">
        <f t="shared" si="5"/>
        <v>0</v>
      </c>
      <c r="M123" s="173">
        <f>Перечень!AD116</f>
        <v>0</v>
      </c>
      <c r="N123" s="132"/>
      <c r="O123" s="83">
        <f t="shared" si="3"/>
        <v>0</v>
      </c>
    </row>
    <row r="124" spans="1:15" ht="14.25" customHeight="1">
      <c r="A124" s="243" t="s">
        <v>151</v>
      </c>
      <c r="B124" s="232" t="s">
        <v>172</v>
      </c>
      <c r="C124" s="119" t="s">
        <v>140</v>
      </c>
      <c r="D124" s="165">
        <f>Перечень!Y117</f>
        <v>5</v>
      </c>
      <c r="E124" s="19" t="s">
        <v>31</v>
      </c>
      <c r="F124" s="167">
        <f>Перечень!AA117</f>
        <v>20</v>
      </c>
      <c r="G124" s="103"/>
      <c r="H124" s="83">
        <f t="shared" si="7"/>
        <v>-20</v>
      </c>
      <c r="I124" s="130" t="s">
        <v>249</v>
      </c>
      <c r="J124" s="170">
        <f>Перечень!AC117</f>
        <v>0.05</v>
      </c>
      <c r="K124" s="131"/>
      <c r="L124" s="89">
        <f t="shared" si="5"/>
        <v>-0.05</v>
      </c>
      <c r="M124" s="173">
        <f>Перечень!AD117</f>
        <v>1.4</v>
      </c>
      <c r="N124" s="132"/>
      <c r="O124" s="83">
        <f t="shared" si="3"/>
        <v>-1.4</v>
      </c>
    </row>
    <row r="125" spans="1:15" ht="13.5" customHeight="1">
      <c r="A125" s="244"/>
      <c r="B125" s="233"/>
      <c r="C125" s="119" t="s">
        <v>140</v>
      </c>
      <c r="D125" s="165">
        <f>Перечень!Y118</f>
        <v>0</v>
      </c>
      <c r="E125" s="19" t="s">
        <v>117</v>
      </c>
      <c r="F125" s="167">
        <f>Перечень!AA118</f>
        <v>0</v>
      </c>
      <c r="G125" s="103"/>
      <c r="H125" s="83">
        <f t="shared" si="7"/>
        <v>0</v>
      </c>
      <c r="I125" s="130" t="s">
        <v>249</v>
      </c>
      <c r="J125" s="170">
        <f>Перечень!AC118</f>
        <v>0</v>
      </c>
      <c r="K125" s="131"/>
      <c r="L125" s="89">
        <f t="shared" si="5"/>
        <v>0</v>
      </c>
      <c r="M125" s="173">
        <f>Перечень!AD118</f>
        <v>0</v>
      </c>
      <c r="N125" s="132"/>
      <c r="O125" s="83">
        <f t="shared" si="3"/>
        <v>0</v>
      </c>
    </row>
    <row r="126" spans="1:15" ht="12.75" customHeight="1">
      <c r="A126" s="243" t="s">
        <v>152</v>
      </c>
      <c r="B126" s="232" t="s">
        <v>141</v>
      </c>
      <c r="C126" s="119" t="s">
        <v>140</v>
      </c>
      <c r="D126" s="165">
        <f>Перечень!Y119</f>
        <v>10</v>
      </c>
      <c r="E126" s="19" t="s">
        <v>31</v>
      </c>
      <c r="F126" s="167">
        <f>Перечень!AA119</f>
        <v>20</v>
      </c>
      <c r="G126" s="103"/>
      <c r="H126" s="83">
        <f t="shared" si="7"/>
        <v>-20</v>
      </c>
      <c r="I126" s="130" t="s">
        <v>249</v>
      </c>
      <c r="J126" s="170">
        <f>Перечень!AC119</f>
        <v>0.025</v>
      </c>
      <c r="K126" s="131"/>
      <c r="L126" s="89">
        <f t="shared" si="5"/>
        <v>-0.025</v>
      </c>
      <c r="M126" s="173">
        <f>Перечень!AD119</f>
        <v>0.7</v>
      </c>
      <c r="N126" s="132"/>
      <c r="O126" s="83">
        <f t="shared" si="3"/>
        <v>-0.7</v>
      </c>
    </row>
    <row r="127" spans="1:15" ht="14.25" customHeight="1">
      <c r="A127" s="244"/>
      <c r="B127" s="233"/>
      <c r="C127" s="119" t="s">
        <v>140</v>
      </c>
      <c r="D127" s="165">
        <f>Перечень!Y120</f>
        <v>0</v>
      </c>
      <c r="E127" s="19" t="s">
        <v>117</v>
      </c>
      <c r="F127" s="167">
        <f>Перечень!AA120</f>
        <v>0</v>
      </c>
      <c r="G127" s="103"/>
      <c r="H127" s="83">
        <f t="shared" si="7"/>
        <v>0</v>
      </c>
      <c r="I127" s="130" t="s">
        <v>249</v>
      </c>
      <c r="J127" s="170">
        <f>Перечень!AC120</f>
        <v>0</v>
      </c>
      <c r="K127" s="131"/>
      <c r="L127" s="89">
        <f t="shared" si="5"/>
        <v>0</v>
      </c>
      <c r="M127" s="173">
        <f>Перечень!AD120</f>
        <v>0</v>
      </c>
      <c r="N127" s="132"/>
      <c r="O127" s="83">
        <f t="shared" si="3"/>
        <v>0</v>
      </c>
    </row>
    <row r="128" spans="1:15" ht="13.5" customHeight="1">
      <c r="A128" s="243" t="s">
        <v>153</v>
      </c>
      <c r="B128" s="232" t="s">
        <v>214</v>
      </c>
      <c r="C128" s="119" t="s">
        <v>140</v>
      </c>
      <c r="D128" s="165">
        <f>Перечень!Y121</f>
        <v>2</v>
      </c>
      <c r="E128" s="19" t="s">
        <v>31</v>
      </c>
      <c r="F128" s="167">
        <f>Перечень!AA121</f>
        <v>50</v>
      </c>
      <c r="G128" s="103"/>
      <c r="H128" s="83">
        <f t="shared" si="7"/>
        <v>-50</v>
      </c>
      <c r="I128" s="130" t="s">
        <v>249</v>
      </c>
      <c r="J128" s="170">
        <f>Перечень!AC121</f>
        <v>0.015</v>
      </c>
      <c r="K128" s="131"/>
      <c r="L128" s="89">
        <f t="shared" si="5"/>
        <v>-0.015</v>
      </c>
      <c r="M128" s="173">
        <f>Перечень!AD121</f>
        <v>0.4</v>
      </c>
      <c r="N128" s="132"/>
      <c r="O128" s="83">
        <f t="shared" si="3"/>
        <v>-0.4</v>
      </c>
    </row>
    <row r="129" spans="1:15" ht="14.25" customHeight="1">
      <c r="A129" s="244"/>
      <c r="B129" s="233"/>
      <c r="C129" s="119" t="s">
        <v>140</v>
      </c>
      <c r="D129" s="165">
        <f>Перечень!Y122</f>
        <v>0</v>
      </c>
      <c r="E129" s="19" t="s">
        <v>117</v>
      </c>
      <c r="F129" s="167">
        <f>Перечень!AA122</f>
        <v>0</v>
      </c>
      <c r="G129" s="103"/>
      <c r="H129" s="83">
        <f t="shared" si="7"/>
        <v>0</v>
      </c>
      <c r="I129" s="130" t="s">
        <v>249</v>
      </c>
      <c r="J129" s="170">
        <f>Перечень!AC122</f>
        <v>0</v>
      </c>
      <c r="K129" s="131"/>
      <c r="L129" s="89">
        <f t="shared" si="5"/>
        <v>0</v>
      </c>
      <c r="M129" s="173">
        <f>Перечень!AD122</f>
        <v>0</v>
      </c>
      <c r="N129" s="132"/>
      <c r="O129" s="83">
        <f t="shared" si="3"/>
        <v>0</v>
      </c>
    </row>
    <row r="130" spans="1:15" ht="13.5" customHeight="1">
      <c r="A130" s="243" t="s">
        <v>154</v>
      </c>
      <c r="B130" s="232" t="s">
        <v>183</v>
      </c>
      <c r="C130" s="119" t="s">
        <v>140</v>
      </c>
      <c r="D130" s="165">
        <f>Перечень!Y123</f>
        <v>0</v>
      </c>
      <c r="E130" s="19" t="s">
        <v>31</v>
      </c>
      <c r="F130" s="167">
        <f>Перечень!AA123</f>
        <v>0</v>
      </c>
      <c r="G130" s="103"/>
      <c r="H130" s="83">
        <f t="shared" si="7"/>
        <v>0</v>
      </c>
      <c r="I130" s="130" t="s">
        <v>249</v>
      </c>
      <c r="J130" s="170">
        <f>Перечень!AC123</f>
        <v>0</v>
      </c>
      <c r="K130" s="131"/>
      <c r="L130" s="89">
        <f t="shared" si="5"/>
        <v>0</v>
      </c>
      <c r="M130" s="173">
        <f>Перечень!AD123</f>
        <v>0</v>
      </c>
      <c r="N130" s="132"/>
      <c r="O130" s="83">
        <f t="shared" si="3"/>
        <v>0</v>
      </c>
    </row>
    <row r="131" spans="1:15" ht="15" customHeight="1">
      <c r="A131" s="244"/>
      <c r="B131" s="233"/>
      <c r="C131" s="119" t="s">
        <v>140</v>
      </c>
      <c r="D131" s="165">
        <f>Перечень!Y124</f>
        <v>0</v>
      </c>
      <c r="E131" s="19" t="s">
        <v>117</v>
      </c>
      <c r="F131" s="167">
        <f>Перечень!AA124</f>
        <v>0</v>
      </c>
      <c r="G131" s="103"/>
      <c r="H131" s="83">
        <f t="shared" si="7"/>
        <v>0</v>
      </c>
      <c r="I131" s="130" t="s">
        <v>249</v>
      </c>
      <c r="J131" s="170">
        <f>Перечень!AC124</f>
        <v>0</v>
      </c>
      <c r="K131" s="131"/>
      <c r="L131" s="89">
        <f t="shared" si="5"/>
        <v>0</v>
      </c>
      <c r="M131" s="173">
        <f>Перечень!AD124</f>
        <v>0</v>
      </c>
      <c r="N131" s="132"/>
      <c r="O131" s="83">
        <f t="shared" si="3"/>
        <v>0</v>
      </c>
    </row>
    <row r="132" spans="1:15" ht="11.25" customHeight="1">
      <c r="A132" s="243" t="s">
        <v>219</v>
      </c>
      <c r="B132" s="232" t="s">
        <v>183</v>
      </c>
      <c r="C132" s="119" t="s">
        <v>140</v>
      </c>
      <c r="D132" s="165">
        <f>Перечень!Y125</f>
        <v>0</v>
      </c>
      <c r="E132" s="19" t="s">
        <v>31</v>
      </c>
      <c r="F132" s="167">
        <f>Перечень!AA125</f>
        <v>0</v>
      </c>
      <c r="G132" s="103"/>
      <c r="H132" s="83">
        <f t="shared" si="7"/>
        <v>0</v>
      </c>
      <c r="I132" s="130" t="s">
        <v>249</v>
      </c>
      <c r="J132" s="170">
        <f>Перечень!AC125</f>
        <v>0</v>
      </c>
      <c r="K132" s="131"/>
      <c r="L132" s="89">
        <f t="shared" si="5"/>
        <v>0</v>
      </c>
      <c r="M132" s="173">
        <f>Перечень!AD125</f>
        <v>0</v>
      </c>
      <c r="N132" s="132"/>
      <c r="O132" s="83">
        <f t="shared" si="3"/>
        <v>0</v>
      </c>
    </row>
    <row r="133" spans="1:15" ht="14.25" customHeight="1">
      <c r="A133" s="244"/>
      <c r="B133" s="233"/>
      <c r="C133" s="119" t="s">
        <v>140</v>
      </c>
      <c r="D133" s="165">
        <f>Перечень!Y126</f>
        <v>0</v>
      </c>
      <c r="E133" s="19" t="s">
        <v>117</v>
      </c>
      <c r="F133" s="167">
        <f>Перечень!AA126</f>
        <v>0</v>
      </c>
      <c r="G133" s="103"/>
      <c r="H133" s="83">
        <f t="shared" si="7"/>
        <v>0</v>
      </c>
      <c r="I133" s="130" t="s">
        <v>249</v>
      </c>
      <c r="J133" s="170">
        <f>Перечень!AC126</f>
        <v>0</v>
      </c>
      <c r="K133" s="131"/>
      <c r="L133" s="89">
        <f t="shared" si="5"/>
        <v>0</v>
      </c>
      <c r="M133" s="173">
        <f>Перечень!AD126</f>
        <v>0</v>
      </c>
      <c r="N133" s="132"/>
      <c r="O133" s="83">
        <f t="shared" si="3"/>
        <v>0</v>
      </c>
    </row>
    <row r="134" spans="1:15" ht="13.5" customHeight="1">
      <c r="A134" s="251" t="s">
        <v>148</v>
      </c>
      <c r="B134" s="252"/>
      <c r="C134" s="124"/>
      <c r="D134" s="76"/>
      <c r="E134" s="77" t="s">
        <v>31</v>
      </c>
      <c r="F134" s="78">
        <f>F122+F124+F126+F128+F130+F132</f>
        <v>90</v>
      </c>
      <c r="G134" s="78">
        <f>G122+G124+G126+G128+G130+G132</f>
        <v>0</v>
      </c>
      <c r="H134" s="78">
        <f t="shared" si="7"/>
        <v>-90</v>
      </c>
      <c r="I134" s="79" t="s">
        <v>29</v>
      </c>
      <c r="J134" s="88">
        <f>J122+J124+J126+J128+J130+J132</f>
        <v>0.09000000000000001</v>
      </c>
      <c r="K134" s="88">
        <f>K122+K124+K126+K128+K130+K132</f>
        <v>0</v>
      </c>
      <c r="L134" s="88">
        <f t="shared" si="5"/>
        <v>-0.09000000000000001</v>
      </c>
      <c r="M134" s="78">
        <f>M122+M124+M126+M128+M130+M132</f>
        <v>2.4999999999999996</v>
      </c>
      <c r="N134" s="78">
        <f>N122+N124+N126+N128+N130+N132</f>
        <v>0</v>
      </c>
      <c r="O134" s="78">
        <f t="shared" si="3"/>
        <v>-2.4999999999999996</v>
      </c>
    </row>
    <row r="135" spans="1:15" ht="13.5" customHeight="1">
      <c r="A135" s="253"/>
      <c r="B135" s="254"/>
      <c r="C135" s="124"/>
      <c r="D135" s="76"/>
      <c r="E135" s="77" t="s">
        <v>117</v>
      </c>
      <c r="F135" s="78">
        <f>F123+F125+F127+F129+F131+F133</f>
        <v>0</v>
      </c>
      <c r="G135" s="78">
        <f>G123+G125+G127+G129+G131+G133</f>
        <v>0</v>
      </c>
      <c r="H135" s="78">
        <f t="shared" si="7"/>
        <v>0</v>
      </c>
      <c r="I135" s="80"/>
      <c r="J135" s="88">
        <f>J123+J125+J127+J129+J131+J133</f>
        <v>0</v>
      </c>
      <c r="K135" s="88">
        <f>K123+K125+K127+K129+K131+K133</f>
        <v>0</v>
      </c>
      <c r="L135" s="88">
        <f t="shared" si="5"/>
        <v>0</v>
      </c>
      <c r="M135" s="78">
        <f>M123+M125+M127+M129+M131+M133</f>
        <v>0</v>
      </c>
      <c r="N135" s="78">
        <f>N123+N125+N127+N129+N131+N133</f>
        <v>0</v>
      </c>
      <c r="O135" s="78">
        <f t="shared" si="3"/>
        <v>0</v>
      </c>
    </row>
    <row r="136" spans="1:15" ht="12.75">
      <c r="A136" s="255"/>
      <c r="B136" s="256"/>
      <c r="C136" s="124"/>
      <c r="D136" s="81"/>
      <c r="E136" s="82" t="s">
        <v>129</v>
      </c>
      <c r="F136" s="83">
        <f>F134+F135</f>
        <v>90</v>
      </c>
      <c r="G136" s="83">
        <f>G134+G135</f>
        <v>0</v>
      </c>
      <c r="H136" s="83">
        <f t="shared" si="7"/>
        <v>-90</v>
      </c>
      <c r="I136" s="80"/>
      <c r="J136" s="89">
        <f>J134+J135</f>
        <v>0.09000000000000001</v>
      </c>
      <c r="K136" s="89">
        <f>K134+K135</f>
        <v>0</v>
      </c>
      <c r="L136" s="89">
        <f t="shared" si="5"/>
        <v>-0.09000000000000001</v>
      </c>
      <c r="M136" s="83">
        <f>M134+M135</f>
        <v>2.4999999999999996</v>
      </c>
      <c r="N136" s="83">
        <f>N134+N135</f>
        <v>0</v>
      </c>
      <c r="O136" s="83">
        <f t="shared" si="3"/>
        <v>-2.4999999999999996</v>
      </c>
    </row>
    <row r="137" spans="1:15" ht="12.75">
      <c r="A137" s="257" t="s">
        <v>155</v>
      </c>
      <c r="B137" s="259" t="s">
        <v>126</v>
      </c>
      <c r="C137" s="120"/>
      <c r="D137" s="121"/>
      <c r="E137" s="37"/>
      <c r="F137" s="105"/>
      <c r="G137" s="105"/>
      <c r="H137" s="136"/>
      <c r="I137" s="137"/>
      <c r="J137" s="138"/>
      <c r="K137" s="138"/>
      <c r="L137" s="138"/>
      <c r="M137" s="139"/>
      <c r="N137" s="139"/>
      <c r="O137" s="139"/>
    </row>
    <row r="138" spans="1:15" ht="12.75">
      <c r="A138" s="258"/>
      <c r="B138" s="260"/>
      <c r="C138" s="122"/>
      <c r="D138" s="123"/>
      <c r="E138" s="38"/>
      <c r="F138" s="106"/>
      <c r="G138" s="106"/>
      <c r="H138" s="140"/>
      <c r="I138" s="141"/>
      <c r="J138" s="142"/>
      <c r="K138" s="142"/>
      <c r="L138" s="142"/>
      <c r="M138" s="143"/>
      <c r="N138" s="143"/>
      <c r="O138" s="143"/>
    </row>
    <row r="139" spans="1:15" ht="22.5">
      <c r="A139" s="243" t="s">
        <v>156</v>
      </c>
      <c r="B139" s="232" t="s">
        <v>179</v>
      </c>
      <c r="C139" s="119" t="s">
        <v>140</v>
      </c>
      <c r="D139" s="165">
        <f>Перечень!Y132</f>
        <v>0</v>
      </c>
      <c r="E139" s="19" t="s">
        <v>31</v>
      </c>
      <c r="F139" s="167">
        <f>Перечень!AA132</f>
        <v>0</v>
      </c>
      <c r="G139" s="103"/>
      <c r="H139" s="83">
        <f aca="true" t="shared" si="8" ref="H139:H163">G139-F139</f>
        <v>0</v>
      </c>
      <c r="I139" s="119" t="s">
        <v>19</v>
      </c>
      <c r="J139" s="168">
        <f>Перечень!AC132</f>
        <v>0</v>
      </c>
      <c r="K139" s="133"/>
      <c r="L139" s="91">
        <f t="shared" si="5"/>
        <v>0</v>
      </c>
      <c r="M139" s="173">
        <f>Перечень!AD132</f>
        <v>0</v>
      </c>
      <c r="N139" s="132"/>
      <c r="O139" s="83">
        <f t="shared" si="3"/>
        <v>0</v>
      </c>
    </row>
    <row r="140" spans="1:15" ht="24.75" customHeight="1">
      <c r="A140" s="244"/>
      <c r="B140" s="233"/>
      <c r="C140" s="119" t="s">
        <v>140</v>
      </c>
      <c r="D140" s="165">
        <f>Перечень!Y133</f>
        <v>0</v>
      </c>
      <c r="E140" s="19" t="s">
        <v>117</v>
      </c>
      <c r="F140" s="167">
        <f>Перечень!AA133</f>
        <v>0</v>
      </c>
      <c r="G140" s="103"/>
      <c r="H140" s="83">
        <f t="shared" si="8"/>
        <v>0</v>
      </c>
      <c r="I140" s="119" t="s">
        <v>19</v>
      </c>
      <c r="J140" s="168">
        <f>Перечень!AC133</f>
        <v>0</v>
      </c>
      <c r="K140" s="133"/>
      <c r="L140" s="91">
        <f t="shared" si="5"/>
        <v>0</v>
      </c>
      <c r="M140" s="173">
        <f>Перечень!AD133</f>
        <v>0</v>
      </c>
      <c r="N140" s="132"/>
      <c r="O140" s="83">
        <f t="shared" si="3"/>
        <v>0</v>
      </c>
    </row>
    <row r="141" spans="1:15" ht="12" customHeight="1">
      <c r="A141" s="243" t="s">
        <v>157</v>
      </c>
      <c r="B141" s="232" t="s">
        <v>180</v>
      </c>
      <c r="C141" s="119" t="s">
        <v>140</v>
      </c>
      <c r="D141" s="165">
        <f>Перечень!Y134</f>
        <v>0</v>
      </c>
      <c r="E141" s="19" t="s">
        <v>31</v>
      </c>
      <c r="F141" s="167">
        <f>Перечень!AA134</f>
        <v>0</v>
      </c>
      <c r="G141" s="103"/>
      <c r="H141" s="83">
        <f t="shared" si="8"/>
        <v>0</v>
      </c>
      <c r="I141" s="119" t="s">
        <v>19</v>
      </c>
      <c r="J141" s="168">
        <f>Перечень!AC134</f>
        <v>0</v>
      </c>
      <c r="K141" s="133"/>
      <c r="L141" s="91">
        <f t="shared" si="5"/>
        <v>0</v>
      </c>
      <c r="M141" s="173">
        <f>Перечень!AD134</f>
        <v>0</v>
      </c>
      <c r="N141" s="132"/>
      <c r="O141" s="83">
        <f t="shared" si="3"/>
        <v>0</v>
      </c>
    </row>
    <row r="142" spans="1:15" ht="14.25" customHeight="1">
      <c r="A142" s="244"/>
      <c r="B142" s="233"/>
      <c r="C142" s="119" t="s">
        <v>140</v>
      </c>
      <c r="D142" s="165">
        <f>Перечень!Y135</f>
        <v>0</v>
      </c>
      <c r="E142" s="19" t="s">
        <v>117</v>
      </c>
      <c r="F142" s="167">
        <f>Перечень!AA135</f>
        <v>0</v>
      </c>
      <c r="G142" s="103"/>
      <c r="H142" s="83">
        <f t="shared" si="8"/>
        <v>0</v>
      </c>
      <c r="I142" s="119" t="s">
        <v>19</v>
      </c>
      <c r="J142" s="168">
        <f>Перечень!AC135</f>
        <v>0</v>
      </c>
      <c r="K142" s="133"/>
      <c r="L142" s="91">
        <f t="shared" si="5"/>
        <v>0</v>
      </c>
      <c r="M142" s="173">
        <f>Перечень!AD135</f>
        <v>0</v>
      </c>
      <c r="N142" s="132"/>
      <c r="O142" s="83">
        <f t="shared" si="3"/>
        <v>0</v>
      </c>
    </row>
    <row r="143" spans="1:15" ht="12" customHeight="1">
      <c r="A143" s="243" t="s">
        <v>158</v>
      </c>
      <c r="B143" s="232" t="s">
        <v>181</v>
      </c>
      <c r="C143" s="119" t="s">
        <v>140</v>
      </c>
      <c r="D143" s="165">
        <f>Перечень!Y136</f>
        <v>0</v>
      </c>
      <c r="E143" s="19" t="s">
        <v>31</v>
      </c>
      <c r="F143" s="167">
        <f>Перечень!AA136</f>
        <v>0</v>
      </c>
      <c r="G143" s="103"/>
      <c r="H143" s="83">
        <f t="shared" si="8"/>
        <v>0</v>
      </c>
      <c r="I143" s="119" t="s">
        <v>19</v>
      </c>
      <c r="J143" s="168">
        <f>Перечень!AC136</f>
        <v>0</v>
      </c>
      <c r="K143" s="133"/>
      <c r="L143" s="91">
        <f t="shared" si="5"/>
        <v>0</v>
      </c>
      <c r="M143" s="173">
        <f>Перечень!AD136</f>
        <v>0</v>
      </c>
      <c r="N143" s="132"/>
      <c r="O143" s="83">
        <f t="shared" si="3"/>
        <v>0</v>
      </c>
    </row>
    <row r="144" spans="1:15" ht="13.5" customHeight="1">
      <c r="A144" s="244"/>
      <c r="B144" s="233"/>
      <c r="C144" s="119" t="s">
        <v>140</v>
      </c>
      <c r="D144" s="165">
        <f>Перечень!Y137</f>
        <v>0</v>
      </c>
      <c r="E144" s="19" t="s">
        <v>117</v>
      </c>
      <c r="F144" s="167">
        <f>Перечень!AA137</f>
        <v>0</v>
      </c>
      <c r="G144" s="103"/>
      <c r="H144" s="83">
        <f t="shared" si="8"/>
        <v>0</v>
      </c>
      <c r="I144" s="119" t="s">
        <v>19</v>
      </c>
      <c r="J144" s="168">
        <f>Перечень!AC137</f>
        <v>0</v>
      </c>
      <c r="K144" s="133"/>
      <c r="L144" s="91">
        <f t="shared" si="5"/>
        <v>0</v>
      </c>
      <c r="M144" s="173">
        <f>Перечень!AD137</f>
        <v>0</v>
      </c>
      <c r="N144" s="132"/>
      <c r="O144" s="83">
        <f t="shared" si="3"/>
        <v>0</v>
      </c>
    </row>
    <row r="145" spans="1:15" ht="13.5" customHeight="1">
      <c r="A145" s="243" t="s">
        <v>159</v>
      </c>
      <c r="B145" s="232" t="s">
        <v>165</v>
      </c>
      <c r="C145" s="119" t="s">
        <v>140</v>
      </c>
      <c r="D145" s="165">
        <f>Перечень!Y138</f>
        <v>0</v>
      </c>
      <c r="E145" s="19" t="s">
        <v>31</v>
      </c>
      <c r="F145" s="167">
        <f>Перечень!AA138</f>
        <v>0</v>
      </c>
      <c r="G145" s="103"/>
      <c r="H145" s="83">
        <f t="shared" si="8"/>
        <v>0</v>
      </c>
      <c r="I145" s="119" t="s">
        <v>19</v>
      </c>
      <c r="J145" s="168">
        <f>Перечень!AC138</f>
        <v>0</v>
      </c>
      <c r="K145" s="133"/>
      <c r="L145" s="91">
        <f t="shared" si="5"/>
        <v>0</v>
      </c>
      <c r="M145" s="173">
        <f>Перечень!AD138</f>
        <v>0</v>
      </c>
      <c r="N145" s="132"/>
      <c r="O145" s="83">
        <f t="shared" si="3"/>
        <v>0</v>
      </c>
    </row>
    <row r="146" spans="1:15" ht="15" customHeight="1">
      <c r="A146" s="244"/>
      <c r="B146" s="233"/>
      <c r="C146" s="119" t="s">
        <v>140</v>
      </c>
      <c r="D146" s="165">
        <f>Перечень!Y139</f>
        <v>0</v>
      </c>
      <c r="E146" s="19" t="s">
        <v>117</v>
      </c>
      <c r="F146" s="167">
        <f>Перечень!AA139</f>
        <v>0</v>
      </c>
      <c r="G146" s="103"/>
      <c r="H146" s="83">
        <f t="shared" si="8"/>
        <v>0</v>
      </c>
      <c r="I146" s="119" t="s">
        <v>19</v>
      </c>
      <c r="J146" s="168">
        <f>Перечень!AC139</f>
        <v>0</v>
      </c>
      <c r="K146" s="133"/>
      <c r="L146" s="91">
        <f t="shared" si="5"/>
        <v>0</v>
      </c>
      <c r="M146" s="173">
        <f>Перечень!AD139</f>
        <v>0</v>
      </c>
      <c r="N146" s="132"/>
      <c r="O146" s="83">
        <f t="shared" si="3"/>
        <v>0</v>
      </c>
    </row>
    <row r="147" spans="1:15" ht="13.5" customHeight="1">
      <c r="A147" s="243" t="s">
        <v>160</v>
      </c>
      <c r="B147" s="232" t="s">
        <v>184</v>
      </c>
      <c r="C147" s="119" t="s">
        <v>140</v>
      </c>
      <c r="D147" s="165">
        <f>Перечень!Y140</f>
        <v>1</v>
      </c>
      <c r="E147" s="19" t="s">
        <v>31</v>
      </c>
      <c r="F147" s="167">
        <f>Перечень!AA140</f>
        <v>50</v>
      </c>
      <c r="G147" s="103"/>
      <c r="H147" s="83">
        <f t="shared" si="8"/>
        <v>-50</v>
      </c>
      <c r="I147" s="119" t="s">
        <v>19</v>
      </c>
      <c r="J147" s="168">
        <f>Перечень!AC140</f>
        <v>3</v>
      </c>
      <c r="K147" s="133"/>
      <c r="L147" s="91">
        <f t="shared" si="5"/>
        <v>-3</v>
      </c>
      <c r="M147" s="173">
        <f>Перечень!AD140</f>
        <v>4.5</v>
      </c>
      <c r="N147" s="132"/>
      <c r="O147" s="83">
        <f aca="true" t="shared" si="9" ref="O147:O210">N147-M147</f>
        <v>-4.5</v>
      </c>
    </row>
    <row r="148" spans="1:15" ht="15" customHeight="1">
      <c r="A148" s="244"/>
      <c r="B148" s="233"/>
      <c r="C148" s="119" t="s">
        <v>140</v>
      </c>
      <c r="D148" s="165">
        <f>Перечень!Y141</f>
        <v>0</v>
      </c>
      <c r="E148" s="19" t="s">
        <v>117</v>
      </c>
      <c r="F148" s="167">
        <f>Перечень!AA141</f>
        <v>0</v>
      </c>
      <c r="G148" s="103"/>
      <c r="H148" s="83">
        <f t="shared" si="8"/>
        <v>0</v>
      </c>
      <c r="I148" s="119" t="s">
        <v>19</v>
      </c>
      <c r="J148" s="168">
        <f>Перечень!AC141</f>
        <v>0</v>
      </c>
      <c r="K148" s="133"/>
      <c r="L148" s="91">
        <f aca="true" t="shared" si="10" ref="L148:L207">K148-J148</f>
        <v>0</v>
      </c>
      <c r="M148" s="173">
        <f>Перечень!AD141</f>
        <v>0</v>
      </c>
      <c r="N148" s="132"/>
      <c r="O148" s="83">
        <f t="shared" si="9"/>
        <v>0</v>
      </c>
    </row>
    <row r="149" spans="1:15" ht="13.5" customHeight="1">
      <c r="A149" s="243" t="s">
        <v>182</v>
      </c>
      <c r="B149" s="232" t="s">
        <v>268</v>
      </c>
      <c r="C149" s="119" t="s">
        <v>140</v>
      </c>
      <c r="D149" s="165">
        <f>Перечень!Y142</f>
        <v>5</v>
      </c>
      <c r="E149" s="19" t="s">
        <v>31</v>
      </c>
      <c r="F149" s="167">
        <f>Перечень!AA142</f>
        <v>60</v>
      </c>
      <c r="G149" s="103"/>
      <c r="H149" s="83">
        <f t="shared" si="8"/>
        <v>-60</v>
      </c>
      <c r="I149" s="119" t="s">
        <v>19</v>
      </c>
      <c r="J149" s="168">
        <f>Перечень!AC142</f>
        <v>1.5</v>
      </c>
      <c r="K149" s="133"/>
      <c r="L149" s="91">
        <f t="shared" si="10"/>
        <v>-1.5</v>
      </c>
      <c r="M149" s="173">
        <f>Перечень!AD142</f>
        <v>2.3</v>
      </c>
      <c r="N149" s="132"/>
      <c r="O149" s="83">
        <f t="shared" si="9"/>
        <v>-2.3</v>
      </c>
    </row>
    <row r="150" spans="1:15" ht="14.25" customHeight="1">
      <c r="A150" s="244"/>
      <c r="B150" s="233"/>
      <c r="C150" s="119" t="s">
        <v>140</v>
      </c>
      <c r="D150" s="165">
        <f>Перечень!Y143</f>
        <v>0</v>
      </c>
      <c r="E150" s="19" t="s">
        <v>117</v>
      </c>
      <c r="F150" s="167">
        <f>Перечень!AA143</f>
        <v>0</v>
      </c>
      <c r="G150" s="103"/>
      <c r="H150" s="83">
        <f t="shared" si="8"/>
        <v>0</v>
      </c>
      <c r="I150" s="119" t="s">
        <v>19</v>
      </c>
      <c r="J150" s="168">
        <f>Перечень!AC143</f>
        <v>0</v>
      </c>
      <c r="K150" s="133"/>
      <c r="L150" s="91">
        <f t="shared" si="10"/>
        <v>0</v>
      </c>
      <c r="M150" s="173">
        <f>Перечень!AD143</f>
        <v>0</v>
      </c>
      <c r="N150" s="132"/>
      <c r="O150" s="83">
        <f t="shared" si="9"/>
        <v>0</v>
      </c>
    </row>
    <row r="151" spans="1:15" ht="13.5" customHeight="1">
      <c r="A151" s="243" t="s">
        <v>185</v>
      </c>
      <c r="B151" s="232" t="s">
        <v>301</v>
      </c>
      <c r="C151" s="119" t="s">
        <v>140</v>
      </c>
      <c r="D151" s="165">
        <f>Перечень!Y144</f>
        <v>4</v>
      </c>
      <c r="E151" s="19" t="s">
        <v>31</v>
      </c>
      <c r="F151" s="167">
        <f>Перечень!AA144</f>
        <v>100</v>
      </c>
      <c r="G151" s="103"/>
      <c r="H151" s="83">
        <f t="shared" si="8"/>
        <v>-100</v>
      </c>
      <c r="I151" s="119" t="s">
        <v>19</v>
      </c>
      <c r="J151" s="170">
        <f>Перечень!AC144</f>
        <v>1.5</v>
      </c>
      <c r="K151" s="131"/>
      <c r="L151" s="89">
        <f t="shared" si="10"/>
        <v>-1.5</v>
      </c>
      <c r="M151" s="173">
        <f>Перечень!AD144</f>
        <v>2.3</v>
      </c>
      <c r="N151" s="132"/>
      <c r="O151" s="83">
        <f t="shared" si="9"/>
        <v>-2.3</v>
      </c>
    </row>
    <row r="152" spans="1:15" ht="15.75" customHeight="1">
      <c r="A152" s="244"/>
      <c r="B152" s="233"/>
      <c r="C152" s="119" t="s">
        <v>140</v>
      </c>
      <c r="D152" s="165">
        <f>Перечень!Y145</f>
        <v>0</v>
      </c>
      <c r="E152" s="19" t="s">
        <v>117</v>
      </c>
      <c r="F152" s="167">
        <f>Перечень!AA145</f>
        <v>0</v>
      </c>
      <c r="G152" s="103"/>
      <c r="H152" s="83">
        <f t="shared" si="8"/>
        <v>0</v>
      </c>
      <c r="I152" s="119" t="s">
        <v>19</v>
      </c>
      <c r="J152" s="170">
        <f>Перечень!AC145</f>
        <v>0</v>
      </c>
      <c r="K152" s="131"/>
      <c r="L152" s="89">
        <f t="shared" si="10"/>
        <v>0</v>
      </c>
      <c r="M152" s="173">
        <f>Перечень!AD145</f>
        <v>0</v>
      </c>
      <c r="N152" s="132"/>
      <c r="O152" s="83">
        <f t="shared" si="9"/>
        <v>0</v>
      </c>
    </row>
    <row r="153" spans="1:15" ht="13.5" customHeight="1">
      <c r="A153" s="243" t="s">
        <v>217</v>
      </c>
      <c r="B153" s="232" t="s">
        <v>215</v>
      </c>
      <c r="C153" s="119" t="s">
        <v>140</v>
      </c>
      <c r="D153" s="165">
        <f>Перечень!Y146</f>
        <v>4</v>
      </c>
      <c r="E153" s="19" t="s">
        <v>31</v>
      </c>
      <c r="F153" s="167">
        <f>Перечень!AA146</f>
        <v>160</v>
      </c>
      <c r="G153" s="103"/>
      <c r="H153" s="83">
        <f t="shared" si="8"/>
        <v>-160</v>
      </c>
      <c r="I153" s="119" t="s">
        <v>19</v>
      </c>
      <c r="J153" s="168">
        <f>Перечень!AC146</f>
        <v>0.5</v>
      </c>
      <c r="K153" s="133"/>
      <c r="L153" s="91">
        <f t="shared" si="10"/>
        <v>-0.5</v>
      </c>
      <c r="M153" s="173">
        <f>Перечень!AD146</f>
        <v>0.8</v>
      </c>
      <c r="N153" s="132"/>
      <c r="O153" s="83">
        <f t="shared" si="9"/>
        <v>-0.8</v>
      </c>
    </row>
    <row r="154" spans="1:15" ht="12.75" customHeight="1">
      <c r="A154" s="244"/>
      <c r="B154" s="233"/>
      <c r="C154" s="119" t="s">
        <v>140</v>
      </c>
      <c r="D154" s="165">
        <f>Перечень!Y147</f>
        <v>0</v>
      </c>
      <c r="E154" s="19" t="s">
        <v>117</v>
      </c>
      <c r="F154" s="167">
        <f>Перечень!AA147</f>
        <v>0</v>
      </c>
      <c r="G154" s="103"/>
      <c r="H154" s="83">
        <f t="shared" si="8"/>
        <v>0</v>
      </c>
      <c r="I154" s="119" t="s">
        <v>19</v>
      </c>
      <c r="J154" s="168">
        <f>Перечень!AC147</f>
        <v>0</v>
      </c>
      <c r="K154" s="133"/>
      <c r="L154" s="91">
        <f t="shared" si="10"/>
        <v>0</v>
      </c>
      <c r="M154" s="173">
        <f>Перечень!AD147</f>
        <v>0</v>
      </c>
      <c r="N154" s="132"/>
      <c r="O154" s="83">
        <f t="shared" si="9"/>
        <v>0</v>
      </c>
    </row>
    <row r="155" spans="1:15" ht="14.25" customHeight="1">
      <c r="A155" s="243" t="s">
        <v>218</v>
      </c>
      <c r="B155" s="232" t="s">
        <v>216</v>
      </c>
      <c r="C155" s="119" t="s">
        <v>140</v>
      </c>
      <c r="D155" s="165">
        <f>Перечень!Y148</f>
        <v>4</v>
      </c>
      <c r="E155" s="19" t="s">
        <v>31</v>
      </c>
      <c r="F155" s="167">
        <f>Перечень!AA148</f>
        <v>70</v>
      </c>
      <c r="G155" s="103"/>
      <c r="H155" s="83">
        <f t="shared" si="8"/>
        <v>-70</v>
      </c>
      <c r="I155" s="119" t="s">
        <v>19</v>
      </c>
      <c r="J155" s="168">
        <f>Перечень!AC148</f>
        <v>0.5</v>
      </c>
      <c r="K155" s="133"/>
      <c r="L155" s="91">
        <f t="shared" si="10"/>
        <v>-0.5</v>
      </c>
      <c r="M155" s="173">
        <f>Перечень!AD148</f>
        <v>0.8</v>
      </c>
      <c r="N155" s="132"/>
      <c r="O155" s="83">
        <f t="shared" si="9"/>
        <v>-0.8</v>
      </c>
    </row>
    <row r="156" spans="1:15" ht="12.75" customHeight="1">
      <c r="A156" s="244"/>
      <c r="B156" s="233"/>
      <c r="C156" s="119" t="s">
        <v>140</v>
      </c>
      <c r="D156" s="165">
        <f>Перечень!Y149</f>
        <v>0</v>
      </c>
      <c r="E156" s="19" t="s">
        <v>117</v>
      </c>
      <c r="F156" s="167">
        <f>Перечень!AA149</f>
        <v>0</v>
      </c>
      <c r="G156" s="103"/>
      <c r="H156" s="83">
        <f t="shared" si="8"/>
        <v>0</v>
      </c>
      <c r="I156" s="119" t="s">
        <v>19</v>
      </c>
      <c r="J156" s="168">
        <f>Перечень!AC149</f>
        <v>0</v>
      </c>
      <c r="K156" s="133"/>
      <c r="L156" s="91">
        <f t="shared" si="10"/>
        <v>0</v>
      </c>
      <c r="M156" s="173">
        <f>Перечень!AD149</f>
        <v>0</v>
      </c>
      <c r="N156" s="132"/>
      <c r="O156" s="83">
        <f t="shared" si="9"/>
        <v>0</v>
      </c>
    </row>
    <row r="157" spans="1:15" ht="12.75" customHeight="1">
      <c r="A157" s="243" t="s">
        <v>269</v>
      </c>
      <c r="B157" s="232" t="s">
        <v>183</v>
      </c>
      <c r="C157" s="119" t="s">
        <v>140</v>
      </c>
      <c r="D157" s="165">
        <f>Перечень!Y150</f>
        <v>0</v>
      </c>
      <c r="E157" s="19" t="s">
        <v>31</v>
      </c>
      <c r="F157" s="167">
        <f>Перечень!AA150</f>
        <v>0</v>
      </c>
      <c r="G157" s="103"/>
      <c r="H157" s="83">
        <f t="shared" si="8"/>
        <v>0</v>
      </c>
      <c r="I157" s="119" t="s">
        <v>19</v>
      </c>
      <c r="J157" s="168">
        <f>Перечень!AC150</f>
        <v>0</v>
      </c>
      <c r="K157" s="133"/>
      <c r="L157" s="91">
        <f t="shared" si="10"/>
        <v>0</v>
      </c>
      <c r="M157" s="173">
        <f>Перечень!AD150</f>
        <v>0</v>
      </c>
      <c r="N157" s="132"/>
      <c r="O157" s="83">
        <f t="shared" si="9"/>
        <v>0</v>
      </c>
    </row>
    <row r="158" spans="1:15" ht="14.25" customHeight="1">
      <c r="A158" s="244"/>
      <c r="B158" s="233"/>
      <c r="C158" s="119" t="s">
        <v>140</v>
      </c>
      <c r="D158" s="165">
        <f>Перечень!Y151</f>
        <v>0</v>
      </c>
      <c r="E158" s="19" t="s">
        <v>117</v>
      </c>
      <c r="F158" s="167">
        <f>Перечень!AA151</f>
        <v>0</v>
      </c>
      <c r="G158" s="103"/>
      <c r="H158" s="83">
        <f t="shared" si="8"/>
        <v>0</v>
      </c>
      <c r="I158" s="119" t="s">
        <v>19</v>
      </c>
      <c r="J158" s="168">
        <f>Перечень!AC151</f>
        <v>0</v>
      </c>
      <c r="K158" s="133"/>
      <c r="L158" s="91">
        <f t="shared" si="10"/>
        <v>0</v>
      </c>
      <c r="M158" s="173">
        <f>Перечень!AD151</f>
        <v>0</v>
      </c>
      <c r="N158" s="132"/>
      <c r="O158" s="83">
        <f t="shared" si="9"/>
        <v>0</v>
      </c>
    </row>
    <row r="159" spans="1:15" ht="13.5" customHeight="1">
      <c r="A159" s="243" t="s">
        <v>300</v>
      </c>
      <c r="B159" s="232" t="s">
        <v>183</v>
      </c>
      <c r="C159" s="119" t="s">
        <v>140</v>
      </c>
      <c r="D159" s="165">
        <f>Перечень!Y152</f>
        <v>0</v>
      </c>
      <c r="E159" s="19" t="s">
        <v>31</v>
      </c>
      <c r="F159" s="167">
        <f>Перечень!AA152</f>
        <v>0</v>
      </c>
      <c r="G159" s="103"/>
      <c r="H159" s="83">
        <f t="shared" si="8"/>
        <v>0</v>
      </c>
      <c r="I159" s="119" t="s">
        <v>19</v>
      </c>
      <c r="J159" s="168">
        <f>Перечень!AC152</f>
        <v>0</v>
      </c>
      <c r="K159" s="133"/>
      <c r="L159" s="91">
        <f t="shared" si="10"/>
        <v>0</v>
      </c>
      <c r="M159" s="173">
        <f>Перечень!AD152</f>
        <v>0</v>
      </c>
      <c r="N159" s="132"/>
      <c r="O159" s="83">
        <f t="shared" si="9"/>
        <v>0</v>
      </c>
    </row>
    <row r="160" spans="1:15" ht="15.75" customHeight="1">
      <c r="A160" s="244"/>
      <c r="B160" s="233"/>
      <c r="C160" s="119" t="s">
        <v>140</v>
      </c>
      <c r="D160" s="165">
        <f>Перечень!Y153</f>
        <v>0</v>
      </c>
      <c r="E160" s="19" t="s">
        <v>117</v>
      </c>
      <c r="F160" s="167">
        <f>Перечень!AA153</f>
        <v>0</v>
      </c>
      <c r="G160" s="103"/>
      <c r="H160" s="83">
        <f t="shared" si="8"/>
        <v>0</v>
      </c>
      <c r="I160" s="119" t="s">
        <v>19</v>
      </c>
      <c r="J160" s="168">
        <f>Перечень!AC153</f>
        <v>0</v>
      </c>
      <c r="K160" s="133"/>
      <c r="L160" s="91">
        <f t="shared" si="10"/>
        <v>0</v>
      </c>
      <c r="M160" s="173">
        <f>Перечень!AD153</f>
        <v>0</v>
      </c>
      <c r="N160" s="132"/>
      <c r="O160" s="83">
        <f t="shared" si="9"/>
        <v>0</v>
      </c>
    </row>
    <row r="161" spans="1:15" ht="15" customHeight="1">
      <c r="A161" s="251" t="s">
        <v>161</v>
      </c>
      <c r="B161" s="252"/>
      <c r="C161" s="124"/>
      <c r="D161" s="76"/>
      <c r="E161" s="77" t="s">
        <v>31</v>
      </c>
      <c r="F161" s="78">
        <f>F139+F141+F143+F145+F147+F149+F153+F155+F157+F159</f>
        <v>340</v>
      </c>
      <c r="G161" s="78">
        <f>G139+G141+G143+G145+G147+G149+G153+G155+G157+G159</f>
        <v>0</v>
      </c>
      <c r="H161" s="78">
        <f t="shared" si="8"/>
        <v>-340</v>
      </c>
      <c r="I161" s="79" t="s">
        <v>29</v>
      </c>
      <c r="J161" s="90">
        <f>J139+J141+J143+J145+J147+J149+J153+J155+J157+J159</f>
        <v>5.5</v>
      </c>
      <c r="K161" s="90">
        <f>K139+K141+K143+K145+K147+K149+K153+K155+K157+K159</f>
        <v>0</v>
      </c>
      <c r="L161" s="90">
        <f t="shared" si="10"/>
        <v>-5.5</v>
      </c>
      <c r="M161" s="78">
        <f>M139+M141+M143+M145+M147+M149+M153+M155+M157+M159</f>
        <v>8.4</v>
      </c>
      <c r="N161" s="78">
        <f>N139+N141+N143+N145+N147+N149+N153+N155+N157+N159</f>
        <v>0</v>
      </c>
      <c r="O161" s="78">
        <f t="shared" si="9"/>
        <v>-8.4</v>
      </c>
    </row>
    <row r="162" spans="1:15" ht="12.75" customHeight="1">
      <c r="A162" s="253"/>
      <c r="B162" s="254"/>
      <c r="C162" s="124"/>
      <c r="D162" s="76"/>
      <c r="E162" s="77" t="s">
        <v>117</v>
      </c>
      <c r="F162" s="78">
        <f>F140+F142+F144+F146+F148+F150+F154+F156+F158+F160</f>
        <v>0</v>
      </c>
      <c r="G162" s="78">
        <f>G140+G142+G144+G146+G148+G150+G154+G156+G158+G160</f>
        <v>0</v>
      </c>
      <c r="H162" s="78">
        <f t="shared" si="8"/>
        <v>0</v>
      </c>
      <c r="I162" s="80"/>
      <c r="J162" s="90">
        <f>J140+J142+J144+J146+J148+J150+J154+J156+J158+J160</f>
        <v>0</v>
      </c>
      <c r="K162" s="90">
        <f>K140+K142+K144+K146+K148+K150+K154+K156+K158+K160</f>
        <v>0</v>
      </c>
      <c r="L162" s="90">
        <f t="shared" si="10"/>
        <v>0</v>
      </c>
      <c r="M162" s="78">
        <f>M140+M142+M144+M146+M148+M150+M154+M156+M158+M160</f>
        <v>0</v>
      </c>
      <c r="N162" s="78">
        <f>N140+N142+N144+N146+N148+N150+N154+N156+N158+N160</f>
        <v>0</v>
      </c>
      <c r="O162" s="78">
        <f t="shared" si="9"/>
        <v>0</v>
      </c>
    </row>
    <row r="163" spans="1:15" ht="12.75">
      <c r="A163" s="255"/>
      <c r="B163" s="256"/>
      <c r="C163" s="124"/>
      <c r="D163" s="81"/>
      <c r="E163" s="82" t="s">
        <v>129</v>
      </c>
      <c r="F163" s="83">
        <f>F161+F162</f>
        <v>340</v>
      </c>
      <c r="G163" s="83">
        <f>G161+G162</f>
        <v>0</v>
      </c>
      <c r="H163" s="83">
        <f t="shared" si="8"/>
        <v>-340</v>
      </c>
      <c r="I163" s="80"/>
      <c r="J163" s="91">
        <f>J161+J162</f>
        <v>5.5</v>
      </c>
      <c r="K163" s="91">
        <f>K161+K162</f>
        <v>0</v>
      </c>
      <c r="L163" s="91">
        <f t="shared" si="10"/>
        <v>-5.5</v>
      </c>
      <c r="M163" s="83">
        <f>M161+M162</f>
        <v>8.4</v>
      </c>
      <c r="N163" s="83">
        <f>N161+N162</f>
        <v>0</v>
      </c>
      <c r="O163" s="83">
        <f t="shared" si="9"/>
        <v>-8.4</v>
      </c>
    </row>
    <row r="164" spans="1:15" ht="12.75">
      <c r="A164" s="257" t="s">
        <v>162</v>
      </c>
      <c r="B164" s="259" t="s">
        <v>127</v>
      </c>
      <c r="C164" s="120"/>
      <c r="D164" s="121"/>
      <c r="E164" s="37"/>
      <c r="F164" s="105"/>
      <c r="G164" s="105"/>
      <c r="H164" s="136"/>
      <c r="I164" s="137"/>
      <c r="J164" s="138"/>
      <c r="K164" s="138"/>
      <c r="L164" s="138"/>
      <c r="M164" s="139"/>
      <c r="N164" s="139"/>
      <c r="O164" s="139"/>
    </row>
    <row r="165" spans="1:15" ht="12.75">
      <c r="A165" s="258"/>
      <c r="B165" s="260"/>
      <c r="C165" s="122"/>
      <c r="D165" s="123"/>
      <c r="E165" s="38"/>
      <c r="F165" s="106"/>
      <c r="G165" s="106"/>
      <c r="H165" s="140"/>
      <c r="I165" s="141"/>
      <c r="J165" s="142"/>
      <c r="K165" s="142"/>
      <c r="L165" s="142"/>
      <c r="M165" s="143"/>
      <c r="N165" s="143"/>
      <c r="O165" s="143"/>
    </row>
    <row r="166" spans="1:15" ht="22.5">
      <c r="A166" s="243" t="s">
        <v>166</v>
      </c>
      <c r="B166" s="232" t="s">
        <v>179</v>
      </c>
      <c r="C166" s="119" t="s">
        <v>140</v>
      </c>
      <c r="D166" s="165">
        <f>Перечень!Y159</f>
        <v>0</v>
      </c>
      <c r="E166" s="19" t="s">
        <v>31</v>
      </c>
      <c r="F166" s="167">
        <f>Перечень!AA159</f>
        <v>0</v>
      </c>
      <c r="G166" s="103"/>
      <c r="H166" s="83">
        <f aca="true" t="shared" si="11" ref="H166:H180">G166-F166</f>
        <v>0</v>
      </c>
      <c r="I166" s="119" t="s">
        <v>19</v>
      </c>
      <c r="J166" s="168">
        <f>Перечень!AC159</f>
        <v>0</v>
      </c>
      <c r="K166" s="133"/>
      <c r="L166" s="91">
        <f t="shared" si="10"/>
        <v>0</v>
      </c>
      <c r="M166" s="173">
        <f>Перечень!AD159</f>
        <v>0</v>
      </c>
      <c r="N166" s="132"/>
      <c r="O166" s="83">
        <f t="shared" si="9"/>
        <v>0</v>
      </c>
    </row>
    <row r="167" spans="1:15" ht="23.25" customHeight="1">
      <c r="A167" s="244"/>
      <c r="B167" s="233"/>
      <c r="C167" s="119" t="s">
        <v>140</v>
      </c>
      <c r="D167" s="165">
        <f>Перечень!Y160</f>
        <v>0</v>
      </c>
      <c r="E167" s="19" t="s">
        <v>117</v>
      </c>
      <c r="F167" s="167">
        <f>Перечень!AA160</f>
        <v>0</v>
      </c>
      <c r="G167" s="103"/>
      <c r="H167" s="83">
        <f t="shared" si="11"/>
        <v>0</v>
      </c>
      <c r="I167" s="119" t="s">
        <v>19</v>
      </c>
      <c r="J167" s="168">
        <f>Перечень!AC160</f>
        <v>0</v>
      </c>
      <c r="K167" s="133"/>
      <c r="L167" s="91">
        <f t="shared" si="10"/>
        <v>0</v>
      </c>
      <c r="M167" s="173">
        <f>Перечень!AD160</f>
        <v>0</v>
      </c>
      <c r="N167" s="132"/>
      <c r="O167" s="83">
        <f t="shared" si="9"/>
        <v>0</v>
      </c>
    </row>
    <row r="168" spans="1:15" ht="13.5" customHeight="1">
      <c r="A168" s="243" t="s">
        <v>167</v>
      </c>
      <c r="B168" s="232" t="s">
        <v>174</v>
      </c>
      <c r="C168" s="119" t="s">
        <v>140</v>
      </c>
      <c r="D168" s="165">
        <f>Перечень!Y161</f>
        <v>4</v>
      </c>
      <c r="E168" s="19" t="s">
        <v>31</v>
      </c>
      <c r="F168" s="167">
        <f>Перечень!AA161</f>
        <v>100</v>
      </c>
      <c r="G168" s="103"/>
      <c r="H168" s="83">
        <f t="shared" si="11"/>
        <v>-100</v>
      </c>
      <c r="I168" s="119" t="s">
        <v>19</v>
      </c>
      <c r="J168" s="168">
        <f>Перечень!AC161</f>
        <v>2</v>
      </c>
      <c r="K168" s="133"/>
      <c r="L168" s="91">
        <f t="shared" si="10"/>
        <v>-2</v>
      </c>
      <c r="M168" s="173">
        <f>Перечень!AD161</f>
        <v>3</v>
      </c>
      <c r="N168" s="132"/>
      <c r="O168" s="83">
        <f t="shared" si="9"/>
        <v>-3</v>
      </c>
    </row>
    <row r="169" spans="1:15" ht="16.5" customHeight="1">
      <c r="A169" s="244"/>
      <c r="B169" s="233"/>
      <c r="C169" s="119" t="s">
        <v>140</v>
      </c>
      <c r="D169" s="165">
        <f>Перечень!Y162</f>
        <v>0</v>
      </c>
      <c r="E169" s="19" t="s">
        <v>117</v>
      </c>
      <c r="F169" s="167">
        <f>Перечень!AA162</f>
        <v>0</v>
      </c>
      <c r="G169" s="103"/>
      <c r="H169" s="83">
        <f t="shared" si="11"/>
        <v>0</v>
      </c>
      <c r="I169" s="119" t="s">
        <v>19</v>
      </c>
      <c r="J169" s="168">
        <f>Перечень!AC162</f>
        <v>0</v>
      </c>
      <c r="K169" s="133"/>
      <c r="L169" s="91">
        <f t="shared" si="10"/>
        <v>0</v>
      </c>
      <c r="M169" s="173">
        <f>Перечень!AD162</f>
        <v>0</v>
      </c>
      <c r="N169" s="132"/>
      <c r="O169" s="83">
        <f t="shared" si="9"/>
        <v>0</v>
      </c>
    </row>
    <row r="170" spans="1:15" ht="14.25" customHeight="1">
      <c r="A170" s="243" t="s">
        <v>168</v>
      </c>
      <c r="B170" s="232" t="s">
        <v>175</v>
      </c>
      <c r="C170" s="119" t="s">
        <v>140</v>
      </c>
      <c r="D170" s="165">
        <f>Перечень!Y163</f>
        <v>0</v>
      </c>
      <c r="E170" s="19" t="s">
        <v>31</v>
      </c>
      <c r="F170" s="167">
        <f>Перечень!AA163</f>
        <v>0</v>
      </c>
      <c r="G170" s="103"/>
      <c r="H170" s="83">
        <f t="shared" si="11"/>
        <v>0</v>
      </c>
      <c r="I170" s="119" t="s">
        <v>19</v>
      </c>
      <c r="J170" s="168">
        <f>Перечень!AC163</f>
        <v>0</v>
      </c>
      <c r="K170" s="133"/>
      <c r="L170" s="91">
        <f t="shared" si="10"/>
        <v>0</v>
      </c>
      <c r="M170" s="173">
        <f>Перечень!AD163</f>
        <v>0</v>
      </c>
      <c r="N170" s="132"/>
      <c r="O170" s="83">
        <f t="shared" si="9"/>
        <v>0</v>
      </c>
    </row>
    <row r="171" spans="1:15" ht="15" customHeight="1">
      <c r="A171" s="244"/>
      <c r="B171" s="233"/>
      <c r="C171" s="119" t="s">
        <v>140</v>
      </c>
      <c r="D171" s="165">
        <f>Перечень!Y164</f>
        <v>0</v>
      </c>
      <c r="E171" s="19" t="s">
        <v>117</v>
      </c>
      <c r="F171" s="167">
        <f>Перечень!AA164</f>
        <v>0</v>
      </c>
      <c r="G171" s="103"/>
      <c r="H171" s="83">
        <f t="shared" si="11"/>
        <v>0</v>
      </c>
      <c r="I171" s="119" t="s">
        <v>19</v>
      </c>
      <c r="J171" s="168">
        <f>Перечень!AC164</f>
        <v>0</v>
      </c>
      <c r="K171" s="133"/>
      <c r="L171" s="91">
        <f t="shared" si="10"/>
        <v>0</v>
      </c>
      <c r="M171" s="173">
        <f>Перечень!AD164</f>
        <v>0</v>
      </c>
      <c r="N171" s="132"/>
      <c r="O171" s="83">
        <f t="shared" si="9"/>
        <v>0</v>
      </c>
    </row>
    <row r="172" spans="1:15" ht="14.25" customHeight="1">
      <c r="A172" s="243" t="s">
        <v>170</v>
      </c>
      <c r="B172" s="232" t="s">
        <v>221</v>
      </c>
      <c r="C172" s="119" t="s">
        <v>140</v>
      </c>
      <c r="D172" s="165">
        <f>Перечень!Y165</f>
        <v>4</v>
      </c>
      <c r="E172" s="19" t="s">
        <v>31</v>
      </c>
      <c r="F172" s="167">
        <f>Перечень!AA165</f>
        <v>60</v>
      </c>
      <c r="G172" s="103"/>
      <c r="H172" s="83">
        <f t="shared" si="11"/>
        <v>-60</v>
      </c>
      <c r="I172" s="119" t="s">
        <v>19</v>
      </c>
      <c r="J172" s="168">
        <f>Перечень!AC165</f>
        <v>0.6</v>
      </c>
      <c r="K172" s="133"/>
      <c r="L172" s="91">
        <f t="shared" si="10"/>
        <v>-0.6</v>
      </c>
      <c r="M172" s="173">
        <f>Перечень!AD165</f>
        <v>1</v>
      </c>
      <c r="N172" s="132"/>
      <c r="O172" s="83">
        <f t="shared" si="9"/>
        <v>-1</v>
      </c>
    </row>
    <row r="173" spans="1:15" ht="16.5" customHeight="1">
      <c r="A173" s="244"/>
      <c r="B173" s="233"/>
      <c r="C173" s="119" t="s">
        <v>140</v>
      </c>
      <c r="D173" s="165">
        <f>Перечень!Y166</f>
        <v>0</v>
      </c>
      <c r="E173" s="19" t="s">
        <v>117</v>
      </c>
      <c r="F173" s="167">
        <f>Перечень!AA166</f>
        <v>0</v>
      </c>
      <c r="G173" s="103"/>
      <c r="H173" s="83">
        <f t="shared" si="11"/>
        <v>0</v>
      </c>
      <c r="I173" s="119" t="s">
        <v>19</v>
      </c>
      <c r="J173" s="168">
        <f>Перечень!AC166</f>
        <v>0</v>
      </c>
      <c r="K173" s="133"/>
      <c r="L173" s="91">
        <f t="shared" si="10"/>
        <v>0</v>
      </c>
      <c r="M173" s="173">
        <f>Перечень!AD166</f>
        <v>0</v>
      </c>
      <c r="N173" s="132"/>
      <c r="O173" s="83">
        <f t="shared" si="9"/>
        <v>0</v>
      </c>
    </row>
    <row r="174" spans="1:15" ht="14.25" customHeight="1">
      <c r="A174" s="243" t="s">
        <v>169</v>
      </c>
      <c r="B174" s="232" t="s">
        <v>183</v>
      </c>
      <c r="C174" s="119" t="s">
        <v>140</v>
      </c>
      <c r="D174" s="165">
        <f>Перечень!Y167</f>
        <v>0</v>
      </c>
      <c r="E174" s="19" t="s">
        <v>31</v>
      </c>
      <c r="F174" s="167">
        <f>Перечень!AA167</f>
        <v>0</v>
      </c>
      <c r="G174" s="103"/>
      <c r="H174" s="83">
        <f t="shared" si="11"/>
        <v>0</v>
      </c>
      <c r="I174" s="119" t="s">
        <v>19</v>
      </c>
      <c r="J174" s="168">
        <f>Перечень!AC167</f>
        <v>0</v>
      </c>
      <c r="K174" s="133"/>
      <c r="L174" s="91">
        <f t="shared" si="10"/>
        <v>0</v>
      </c>
      <c r="M174" s="173">
        <f>Перечень!AD167</f>
        <v>0</v>
      </c>
      <c r="N174" s="132"/>
      <c r="O174" s="83">
        <f t="shared" si="9"/>
        <v>0</v>
      </c>
    </row>
    <row r="175" spans="1:15" ht="12.75" customHeight="1">
      <c r="A175" s="244"/>
      <c r="B175" s="233"/>
      <c r="C175" s="119" t="s">
        <v>140</v>
      </c>
      <c r="D175" s="165">
        <f>Перечень!Y168</f>
        <v>0</v>
      </c>
      <c r="E175" s="19" t="s">
        <v>117</v>
      </c>
      <c r="F175" s="167">
        <f>Перечень!AA168</f>
        <v>0</v>
      </c>
      <c r="G175" s="103"/>
      <c r="H175" s="83">
        <f t="shared" si="11"/>
        <v>0</v>
      </c>
      <c r="I175" s="119" t="s">
        <v>19</v>
      </c>
      <c r="J175" s="168">
        <f>Перечень!AC168</f>
        <v>0</v>
      </c>
      <c r="K175" s="133"/>
      <c r="L175" s="91">
        <f t="shared" si="10"/>
        <v>0</v>
      </c>
      <c r="M175" s="173">
        <f>Перечень!AD168</f>
        <v>0</v>
      </c>
      <c r="N175" s="132"/>
      <c r="O175" s="83">
        <f t="shared" si="9"/>
        <v>0</v>
      </c>
    </row>
    <row r="176" spans="1:15" ht="14.25" customHeight="1">
      <c r="A176" s="243" t="s">
        <v>220</v>
      </c>
      <c r="B176" s="232" t="s">
        <v>183</v>
      </c>
      <c r="C176" s="119" t="s">
        <v>140</v>
      </c>
      <c r="D176" s="165">
        <f>Перечень!Y169</f>
        <v>0</v>
      </c>
      <c r="E176" s="19" t="s">
        <v>31</v>
      </c>
      <c r="F176" s="167">
        <f>Перечень!AA169</f>
        <v>0</v>
      </c>
      <c r="G176" s="103"/>
      <c r="H176" s="83">
        <f t="shared" si="11"/>
        <v>0</v>
      </c>
      <c r="I176" s="119" t="s">
        <v>19</v>
      </c>
      <c r="J176" s="168">
        <f>Перечень!AC169</f>
        <v>0</v>
      </c>
      <c r="K176" s="133"/>
      <c r="L176" s="91">
        <f t="shared" si="10"/>
        <v>0</v>
      </c>
      <c r="M176" s="173">
        <f>Перечень!AD169</f>
        <v>0</v>
      </c>
      <c r="N176" s="132"/>
      <c r="O176" s="83">
        <f t="shared" si="9"/>
        <v>0</v>
      </c>
    </row>
    <row r="177" spans="1:15" ht="15" customHeight="1">
      <c r="A177" s="244"/>
      <c r="B177" s="233"/>
      <c r="C177" s="119" t="s">
        <v>140</v>
      </c>
      <c r="D177" s="165">
        <f>Перечень!Y170</f>
        <v>0</v>
      </c>
      <c r="E177" s="19" t="s">
        <v>117</v>
      </c>
      <c r="F177" s="167">
        <f>Перечень!AA170</f>
        <v>0</v>
      </c>
      <c r="G177" s="103"/>
      <c r="H177" s="83">
        <f t="shared" si="11"/>
        <v>0</v>
      </c>
      <c r="I177" s="119" t="s">
        <v>19</v>
      </c>
      <c r="J177" s="168">
        <f>Перечень!AC170</f>
        <v>0</v>
      </c>
      <c r="K177" s="133"/>
      <c r="L177" s="91">
        <f t="shared" si="10"/>
        <v>0</v>
      </c>
      <c r="M177" s="173">
        <f>Перечень!AD170</f>
        <v>0</v>
      </c>
      <c r="N177" s="132"/>
      <c r="O177" s="83">
        <f t="shared" si="9"/>
        <v>0</v>
      </c>
    </row>
    <row r="178" spans="1:15" ht="13.5" customHeight="1">
      <c r="A178" s="251" t="s">
        <v>171</v>
      </c>
      <c r="B178" s="252"/>
      <c r="C178" s="124"/>
      <c r="D178" s="76"/>
      <c r="E178" s="77" t="s">
        <v>31</v>
      </c>
      <c r="F178" s="78">
        <f>F166+F168+F170+F174+F176</f>
        <v>100</v>
      </c>
      <c r="G178" s="78">
        <f>G166+G168+G170+G174+G176</f>
        <v>0</v>
      </c>
      <c r="H178" s="78">
        <f t="shared" si="11"/>
        <v>-100</v>
      </c>
      <c r="I178" s="79" t="s">
        <v>29</v>
      </c>
      <c r="J178" s="90">
        <f>J166+J168+J170+J174+J176</f>
        <v>2</v>
      </c>
      <c r="K178" s="90">
        <f>K166+K168+K170+K174+K176</f>
        <v>0</v>
      </c>
      <c r="L178" s="90">
        <f t="shared" si="10"/>
        <v>-2</v>
      </c>
      <c r="M178" s="78">
        <f>M166+M168+M170+M174+M176</f>
        <v>3</v>
      </c>
      <c r="N178" s="78">
        <f>N166+N168+N170+N174+N176</f>
        <v>0</v>
      </c>
      <c r="O178" s="78">
        <f t="shared" si="9"/>
        <v>-3</v>
      </c>
    </row>
    <row r="179" spans="1:15" ht="14.25" customHeight="1">
      <c r="A179" s="253"/>
      <c r="B179" s="254"/>
      <c r="C179" s="124"/>
      <c r="D179" s="76"/>
      <c r="E179" s="77" t="s">
        <v>117</v>
      </c>
      <c r="F179" s="78">
        <f>F167+F169+F171+F175+F177</f>
        <v>0</v>
      </c>
      <c r="G179" s="78">
        <f>G167+G169+G171+G175+G177</f>
        <v>0</v>
      </c>
      <c r="H179" s="78">
        <f t="shared" si="11"/>
        <v>0</v>
      </c>
      <c r="I179" s="80"/>
      <c r="J179" s="90">
        <f>J167+J169+J171+J175+J177</f>
        <v>0</v>
      </c>
      <c r="K179" s="90">
        <f>K167+K169+K171+K175+K177</f>
        <v>0</v>
      </c>
      <c r="L179" s="90">
        <f t="shared" si="10"/>
        <v>0</v>
      </c>
      <c r="M179" s="78">
        <f>M167+M169+M171+M175+M177</f>
        <v>0</v>
      </c>
      <c r="N179" s="78">
        <f>N167+N169+N171+N175+N177</f>
        <v>0</v>
      </c>
      <c r="O179" s="78">
        <f t="shared" si="9"/>
        <v>0</v>
      </c>
    </row>
    <row r="180" spans="1:15" ht="12.75">
      <c r="A180" s="255"/>
      <c r="B180" s="256"/>
      <c r="C180" s="124"/>
      <c r="D180" s="81"/>
      <c r="E180" s="82" t="s">
        <v>129</v>
      </c>
      <c r="F180" s="83">
        <f>F178+F179</f>
        <v>100</v>
      </c>
      <c r="G180" s="83">
        <f>G178+G179</f>
        <v>0</v>
      </c>
      <c r="H180" s="83">
        <f t="shared" si="11"/>
        <v>-100</v>
      </c>
      <c r="I180" s="80"/>
      <c r="J180" s="91">
        <f>J178+J179</f>
        <v>2</v>
      </c>
      <c r="K180" s="91">
        <f>K178+K179</f>
        <v>0</v>
      </c>
      <c r="L180" s="91">
        <f t="shared" si="10"/>
        <v>-2</v>
      </c>
      <c r="M180" s="83">
        <f>M178+M179</f>
        <v>3</v>
      </c>
      <c r="N180" s="83">
        <f>N178+N179</f>
        <v>0</v>
      </c>
      <c r="O180" s="83">
        <f t="shared" si="9"/>
        <v>-3</v>
      </c>
    </row>
    <row r="181" spans="1:15" ht="12.75">
      <c r="A181" s="257" t="s">
        <v>163</v>
      </c>
      <c r="B181" s="259" t="s">
        <v>194</v>
      </c>
      <c r="C181" s="120"/>
      <c r="D181" s="121"/>
      <c r="E181" s="37"/>
      <c r="F181" s="105"/>
      <c r="G181" s="105"/>
      <c r="H181" s="136"/>
      <c r="I181" s="137"/>
      <c r="J181" s="138"/>
      <c r="K181" s="138"/>
      <c r="L181" s="138"/>
      <c r="M181" s="139"/>
      <c r="N181" s="139"/>
      <c r="O181" s="139"/>
    </row>
    <row r="182" spans="1:15" ht="12.75">
      <c r="A182" s="258"/>
      <c r="B182" s="260"/>
      <c r="C182" s="122"/>
      <c r="D182" s="123"/>
      <c r="E182" s="38"/>
      <c r="F182" s="106"/>
      <c r="G182" s="106"/>
      <c r="H182" s="140"/>
      <c r="I182" s="141"/>
      <c r="J182" s="142"/>
      <c r="K182" s="142"/>
      <c r="L182" s="142"/>
      <c r="M182" s="143"/>
      <c r="N182" s="143"/>
      <c r="O182" s="143"/>
    </row>
    <row r="183" spans="1:15" ht="14.25" customHeight="1">
      <c r="A183" s="243" t="s">
        <v>186</v>
      </c>
      <c r="B183" s="232" t="s">
        <v>313</v>
      </c>
      <c r="C183" s="119" t="s">
        <v>140</v>
      </c>
      <c r="D183" s="165">
        <f>Перечень!Y176</f>
        <v>0</v>
      </c>
      <c r="E183" s="19" t="s">
        <v>31</v>
      </c>
      <c r="F183" s="167">
        <f>Перечень!AA176</f>
        <v>0</v>
      </c>
      <c r="G183" s="103"/>
      <c r="H183" s="83">
        <f aca="true" t="shared" si="12" ref="H183:H210">G183-F183</f>
        <v>0</v>
      </c>
      <c r="I183" s="134" t="s">
        <v>250</v>
      </c>
      <c r="J183" s="168">
        <f>Перечень!AC176</f>
        <v>0</v>
      </c>
      <c r="K183" s="133"/>
      <c r="L183" s="91">
        <f t="shared" si="10"/>
        <v>0</v>
      </c>
      <c r="M183" s="173">
        <f>Перечень!AD176</f>
        <v>0</v>
      </c>
      <c r="N183" s="132"/>
      <c r="O183" s="83">
        <f t="shared" si="9"/>
        <v>0</v>
      </c>
    </row>
    <row r="184" spans="1:15" ht="15" customHeight="1">
      <c r="A184" s="244"/>
      <c r="B184" s="233"/>
      <c r="C184" s="119" t="s">
        <v>140</v>
      </c>
      <c r="D184" s="165">
        <f>Перечень!Y177</f>
        <v>0</v>
      </c>
      <c r="E184" s="19" t="s">
        <v>117</v>
      </c>
      <c r="F184" s="167">
        <f>Перечень!AA177</f>
        <v>0</v>
      </c>
      <c r="G184" s="103"/>
      <c r="H184" s="83">
        <f t="shared" si="12"/>
        <v>0</v>
      </c>
      <c r="I184" s="134" t="s">
        <v>250</v>
      </c>
      <c r="J184" s="168">
        <f>Перечень!AC177</f>
        <v>0</v>
      </c>
      <c r="K184" s="133"/>
      <c r="L184" s="91">
        <f t="shared" si="10"/>
        <v>0</v>
      </c>
      <c r="M184" s="173">
        <f>Перечень!AD177</f>
        <v>0</v>
      </c>
      <c r="N184" s="132"/>
      <c r="O184" s="83">
        <f t="shared" si="9"/>
        <v>0</v>
      </c>
    </row>
    <row r="185" spans="1:15" ht="14.25" customHeight="1">
      <c r="A185" s="243" t="s">
        <v>187</v>
      </c>
      <c r="B185" s="232" t="s">
        <v>195</v>
      </c>
      <c r="C185" s="119" t="s">
        <v>140</v>
      </c>
      <c r="D185" s="165">
        <f>Перечень!Y178</f>
        <v>5</v>
      </c>
      <c r="E185" s="19" t="s">
        <v>31</v>
      </c>
      <c r="F185" s="167">
        <f>Перечень!AA178</f>
        <v>0</v>
      </c>
      <c r="G185" s="103"/>
      <c r="H185" s="83">
        <f t="shared" si="12"/>
        <v>0</v>
      </c>
      <c r="I185" s="134" t="s">
        <v>250</v>
      </c>
      <c r="J185" s="168">
        <f>Перечень!AC178</f>
        <v>0</v>
      </c>
      <c r="K185" s="133"/>
      <c r="L185" s="91">
        <f t="shared" si="10"/>
        <v>0</v>
      </c>
      <c r="M185" s="173">
        <f>Перечень!AD178</f>
        <v>0</v>
      </c>
      <c r="N185" s="132"/>
      <c r="O185" s="83">
        <f t="shared" si="9"/>
        <v>0</v>
      </c>
    </row>
    <row r="186" spans="1:15" ht="15.75" customHeight="1">
      <c r="A186" s="244"/>
      <c r="B186" s="233"/>
      <c r="C186" s="119" t="s">
        <v>140</v>
      </c>
      <c r="D186" s="165">
        <f>Перечень!Y179</f>
        <v>0</v>
      </c>
      <c r="E186" s="19" t="s">
        <v>117</v>
      </c>
      <c r="F186" s="167">
        <f>Перечень!AA179</f>
        <v>0</v>
      </c>
      <c r="G186" s="103"/>
      <c r="H186" s="83">
        <f t="shared" si="12"/>
        <v>0</v>
      </c>
      <c r="I186" s="134" t="s">
        <v>250</v>
      </c>
      <c r="J186" s="168">
        <f>Перечень!AC179</f>
        <v>0</v>
      </c>
      <c r="K186" s="133"/>
      <c r="L186" s="91">
        <f t="shared" si="10"/>
        <v>0</v>
      </c>
      <c r="M186" s="173">
        <f>Перечень!AD179</f>
        <v>0</v>
      </c>
      <c r="N186" s="132"/>
      <c r="O186" s="83">
        <f t="shared" si="9"/>
        <v>0</v>
      </c>
    </row>
    <row r="187" spans="1:15" ht="13.5" customHeight="1">
      <c r="A187" s="243" t="s">
        <v>188</v>
      </c>
      <c r="B187" s="232" t="s">
        <v>314</v>
      </c>
      <c r="C187" s="119" t="s">
        <v>140</v>
      </c>
      <c r="D187" s="165">
        <f>Перечень!Y180</f>
        <v>0</v>
      </c>
      <c r="E187" s="19" t="s">
        <v>31</v>
      </c>
      <c r="F187" s="167">
        <f>Перечень!AA180</f>
        <v>0</v>
      </c>
      <c r="G187" s="103"/>
      <c r="H187" s="83">
        <f t="shared" si="12"/>
        <v>0</v>
      </c>
      <c r="I187" s="134" t="s">
        <v>250</v>
      </c>
      <c r="J187" s="168">
        <f>Перечень!AC180</f>
        <v>0</v>
      </c>
      <c r="K187" s="133"/>
      <c r="L187" s="91">
        <f t="shared" si="10"/>
        <v>0</v>
      </c>
      <c r="M187" s="173">
        <f>Перечень!AD180</f>
        <v>0</v>
      </c>
      <c r="N187" s="132"/>
      <c r="O187" s="83">
        <f t="shared" si="9"/>
        <v>0</v>
      </c>
    </row>
    <row r="188" spans="1:15" ht="16.5" customHeight="1">
      <c r="A188" s="244"/>
      <c r="B188" s="233"/>
      <c r="C188" s="119" t="s">
        <v>140</v>
      </c>
      <c r="D188" s="165">
        <f>Перечень!Y181</f>
        <v>0</v>
      </c>
      <c r="E188" s="19" t="s">
        <v>117</v>
      </c>
      <c r="F188" s="167">
        <f>Перечень!AA181</f>
        <v>0</v>
      </c>
      <c r="G188" s="103"/>
      <c r="H188" s="83">
        <f t="shared" si="12"/>
        <v>0</v>
      </c>
      <c r="I188" s="134" t="s">
        <v>250</v>
      </c>
      <c r="J188" s="168">
        <f>Перечень!AC181</f>
        <v>0</v>
      </c>
      <c r="K188" s="133"/>
      <c r="L188" s="91">
        <f t="shared" si="10"/>
        <v>0</v>
      </c>
      <c r="M188" s="173">
        <f>Перечень!AD181</f>
        <v>0</v>
      </c>
      <c r="N188" s="132"/>
      <c r="O188" s="83">
        <f t="shared" si="9"/>
        <v>0</v>
      </c>
    </row>
    <row r="189" spans="1:15" ht="15" customHeight="1">
      <c r="A189" s="243" t="s">
        <v>189</v>
      </c>
      <c r="B189" s="232" t="s">
        <v>270</v>
      </c>
      <c r="C189" s="119" t="s">
        <v>140</v>
      </c>
      <c r="D189" s="165">
        <f>Перечень!Y182</f>
        <v>0</v>
      </c>
      <c r="E189" s="19" t="s">
        <v>31</v>
      </c>
      <c r="F189" s="167">
        <f>Перечень!AA182</f>
        <v>0</v>
      </c>
      <c r="G189" s="103"/>
      <c r="H189" s="83">
        <f t="shared" si="12"/>
        <v>0</v>
      </c>
      <c r="I189" s="134" t="s">
        <v>250</v>
      </c>
      <c r="J189" s="168">
        <f>Перечень!AC182</f>
        <v>0</v>
      </c>
      <c r="K189" s="133"/>
      <c r="L189" s="91">
        <f t="shared" si="10"/>
        <v>0</v>
      </c>
      <c r="M189" s="173">
        <f>Перечень!AD182</f>
        <v>0</v>
      </c>
      <c r="N189" s="132"/>
      <c r="O189" s="83">
        <f t="shared" si="9"/>
        <v>0</v>
      </c>
    </row>
    <row r="190" spans="1:15" ht="15" customHeight="1">
      <c r="A190" s="244"/>
      <c r="B190" s="233"/>
      <c r="C190" s="119" t="s">
        <v>140</v>
      </c>
      <c r="D190" s="165">
        <f>Перечень!Y183</f>
        <v>0</v>
      </c>
      <c r="E190" s="19" t="s">
        <v>117</v>
      </c>
      <c r="F190" s="167">
        <f>Перечень!AA183</f>
        <v>0</v>
      </c>
      <c r="G190" s="103"/>
      <c r="H190" s="83">
        <f t="shared" si="12"/>
        <v>0</v>
      </c>
      <c r="I190" s="134" t="s">
        <v>250</v>
      </c>
      <c r="J190" s="168">
        <f>Перечень!AC183</f>
        <v>0</v>
      </c>
      <c r="K190" s="133"/>
      <c r="L190" s="91">
        <f t="shared" si="10"/>
        <v>0</v>
      </c>
      <c r="M190" s="173">
        <f>Перечень!AD183</f>
        <v>0</v>
      </c>
      <c r="N190" s="132"/>
      <c r="O190" s="83">
        <f t="shared" si="9"/>
        <v>0</v>
      </c>
    </row>
    <row r="191" spans="1:15" ht="15" customHeight="1">
      <c r="A191" s="243" t="s">
        <v>190</v>
      </c>
      <c r="B191" s="232" t="s">
        <v>271</v>
      </c>
      <c r="C191" s="119" t="s">
        <v>140</v>
      </c>
      <c r="D191" s="165">
        <f>Перечень!Y184</f>
        <v>0</v>
      </c>
      <c r="E191" s="19" t="s">
        <v>31</v>
      </c>
      <c r="F191" s="167">
        <f>Перечень!AA184</f>
        <v>0</v>
      </c>
      <c r="G191" s="103"/>
      <c r="H191" s="83">
        <f t="shared" si="12"/>
        <v>0</v>
      </c>
      <c r="I191" s="134" t="s">
        <v>250</v>
      </c>
      <c r="J191" s="168">
        <f>Перечень!AC184</f>
        <v>0</v>
      </c>
      <c r="K191" s="133"/>
      <c r="L191" s="91">
        <f t="shared" si="10"/>
        <v>0</v>
      </c>
      <c r="M191" s="173">
        <f>Перечень!AD184</f>
        <v>0</v>
      </c>
      <c r="N191" s="132"/>
      <c r="O191" s="83">
        <f t="shared" si="9"/>
        <v>0</v>
      </c>
    </row>
    <row r="192" spans="1:15" ht="15" customHeight="1">
      <c r="A192" s="244"/>
      <c r="B192" s="233"/>
      <c r="C192" s="119" t="s">
        <v>140</v>
      </c>
      <c r="D192" s="165">
        <f>Перечень!Y185</f>
        <v>0</v>
      </c>
      <c r="E192" s="19" t="s">
        <v>117</v>
      </c>
      <c r="F192" s="167">
        <f>Перечень!AA185</f>
        <v>0</v>
      </c>
      <c r="G192" s="103"/>
      <c r="H192" s="83">
        <f t="shared" si="12"/>
        <v>0</v>
      </c>
      <c r="I192" s="134" t="s">
        <v>250</v>
      </c>
      <c r="J192" s="168">
        <f>Перечень!AC185</f>
        <v>0</v>
      </c>
      <c r="K192" s="133"/>
      <c r="L192" s="91">
        <f t="shared" si="10"/>
        <v>0</v>
      </c>
      <c r="M192" s="173">
        <f>Перечень!AD185</f>
        <v>0</v>
      </c>
      <c r="N192" s="132"/>
      <c r="O192" s="83">
        <f t="shared" si="9"/>
        <v>0</v>
      </c>
    </row>
    <row r="193" spans="1:15" ht="15" customHeight="1">
      <c r="A193" s="243" t="s">
        <v>191</v>
      </c>
      <c r="B193" s="232" t="s">
        <v>312</v>
      </c>
      <c r="C193" s="119" t="s">
        <v>140</v>
      </c>
      <c r="D193" s="165">
        <f>Перечень!Y186</f>
        <v>0</v>
      </c>
      <c r="E193" s="19" t="s">
        <v>31</v>
      </c>
      <c r="F193" s="167">
        <f>Перечень!AA186</f>
        <v>0</v>
      </c>
      <c r="G193" s="103"/>
      <c r="H193" s="83">
        <f t="shared" si="12"/>
        <v>0</v>
      </c>
      <c r="I193" s="134" t="s">
        <v>250</v>
      </c>
      <c r="J193" s="168">
        <f>Перечень!AC186</f>
        <v>0</v>
      </c>
      <c r="K193" s="133"/>
      <c r="L193" s="91">
        <f t="shared" si="10"/>
        <v>0</v>
      </c>
      <c r="M193" s="173">
        <f>Перечень!AD186</f>
        <v>0</v>
      </c>
      <c r="N193" s="132"/>
      <c r="O193" s="83">
        <f t="shared" si="9"/>
        <v>0</v>
      </c>
    </row>
    <row r="194" spans="1:15" ht="16.5" customHeight="1">
      <c r="A194" s="244"/>
      <c r="B194" s="233"/>
      <c r="C194" s="119" t="s">
        <v>140</v>
      </c>
      <c r="D194" s="165">
        <f>Перечень!Y187</f>
        <v>0</v>
      </c>
      <c r="E194" s="19" t="s">
        <v>117</v>
      </c>
      <c r="F194" s="167">
        <f>Перечень!AA187</f>
        <v>0</v>
      </c>
      <c r="G194" s="103"/>
      <c r="H194" s="83">
        <f t="shared" si="12"/>
        <v>0</v>
      </c>
      <c r="I194" s="134" t="s">
        <v>250</v>
      </c>
      <c r="J194" s="168">
        <f>Перечень!AC187</f>
        <v>0</v>
      </c>
      <c r="K194" s="133"/>
      <c r="L194" s="91">
        <f t="shared" si="10"/>
        <v>0</v>
      </c>
      <c r="M194" s="173">
        <f>Перечень!AD187</f>
        <v>0</v>
      </c>
      <c r="N194" s="132"/>
      <c r="O194" s="83">
        <f t="shared" si="9"/>
        <v>0</v>
      </c>
    </row>
    <row r="195" spans="1:15" ht="13.5" customHeight="1">
      <c r="A195" s="243" t="s">
        <v>192</v>
      </c>
      <c r="B195" s="232" t="s">
        <v>302</v>
      </c>
      <c r="C195" s="119" t="s">
        <v>140</v>
      </c>
      <c r="D195" s="165">
        <f>Перечень!Y188</f>
        <v>0</v>
      </c>
      <c r="E195" s="19" t="s">
        <v>31</v>
      </c>
      <c r="F195" s="167">
        <f>Перечень!AA188</f>
        <v>0</v>
      </c>
      <c r="G195" s="103"/>
      <c r="H195" s="83">
        <f t="shared" si="12"/>
        <v>0</v>
      </c>
      <c r="I195" s="134" t="s">
        <v>250</v>
      </c>
      <c r="J195" s="168">
        <f>Перечень!AC188</f>
        <v>0</v>
      </c>
      <c r="K195" s="133"/>
      <c r="L195" s="91">
        <f t="shared" si="10"/>
        <v>0</v>
      </c>
      <c r="M195" s="173">
        <f>Перечень!AD188</f>
        <v>0</v>
      </c>
      <c r="N195" s="132"/>
      <c r="O195" s="83">
        <f t="shared" si="9"/>
        <v>0</v>
      </c>
    </row>
    <row r="196" spans="1:15" ht="15" customHeight="1">
      <c r="A196" s="244"/>
      <c r="B196" s="233"/>
      <c r="C196" s="119" t="s">
        <v>140</v>
      </c>
      <c r="D196" s="165">
        <f>Перечень!Y189</f>
        <v>0</v>
      </c>
      <c r="E196" s="19" t="s">
        <v>117</v>
      </c>
      <c r="F196" s="167">
        <f>Перечень!AA189</f>
        <v>0</v>
      </c>
      <c r="G196" s="103"/>
      <c r="H196" s="83">
        <f t="shared" si="12"/>
        <v>0</v>
      </c>
      <c r="I196" s="134" t="s">
        <v>250</v>
      </c>
      <c r="J196" s="168">
        <f>Перечень!AC189</f>
        <v>0</v>
      </c>
      <c r="K196" s="133"/>
      <c r="L196" s="91">
        <f t="shared" si="10"/>
        <v>0</v>
      </c>
      <c r="M196" s="173">
        <f>Перечень!AD189</f>
        <v>0</v>
      </c>
      <c r="N196" s="132"/>
      <c r="O196" s="83">
        <f t="shared" si="9"/>
        <v>0</v>
      </c>
    </row>
    <row r="197" spans="1:15" ht="14.25" customHeight="1">
      <c r="A197" s="243" t="s">
        <v>272</v>
      </c>
      <c r="B197" s="232" t="s">
        <v>303</v>
      </c>
      <c r="C197" s="119" t="s">
        <v>140</v>
      </c>
      <c r="D197" s="165">
        <f>Перечень!Y190</f>
        <v>0</v>
      </c>
      <c r="E197" s="19" t="s">
        <v>31</v>
      </c>
      <c r="F197" s="167">
        <f>Перечень!AA190</f>
        <v>0</v>
      </c>
      <c r="G197" s="103"/>
      <c r="H197" s="83">
        <f t="shared" si="12"/>
        <v>0</v>
      </c>
      <c r="I197" s="134" t="s">
        <v>250</v>
      </c>
      <c r="J197" s="168">
        <f>Перечень!AC190</f>
        <v>0</v>
      </c>
      <c r="K197" s="133"/>
      <c r="L197" s="91">
        <f t="shared" si="10"/>
        <v>0</v>
      </c>
      <c r="M197" s="173">
        <f>Перечень!AD190</f>
        <v>0</v>
      </c>
      <c r="N197" s="132"/>
      <c r="O197" s="83">
        <f t="shared" si="9"/>
        <v>0</v>
      </c>
    </row>
    <row r="198" spans="1:15" ht="15.75" customHeight="1">
      <c r="A198" s="244"/>
      <c r="B198" s="233"/>
      <c r="C198" s="119" t="s">
        <v>140</v>
      </c>
      <c r="D198" s="165">
        <f>Перечень!Y191</f>
        <v>0</v>
      </c>
      <c r="E198" s="19" t="s">
        <v>117</v>
      </c>
      <c r="F198" s="167">
        <f>Перечень!AA191</f>
        <v>0</v>
      </c>
      <c r="G198" s="103"/>
      <c r="H198" s="83">
        <f t="shared" si="12"/>
        <v>0</v>
      </c>
      <c r="I198" s="134" t="s">
        <v>250</v>
      </c>
      <c r="J198" s="168">
        <f>Перечень!AC191</f>
        <v>0</v>
      </c>
      <c r="K198" s="133"/>
      <c r="L198" s="91">
        <f t="shared" si="10"/>
        <v>0</v>
      </c>
      <c r="M198" s="173">
        <f>Перечень!AD191</f>
        <v>0</v>
      </c>
      <c r="N198" s="132"/>
      <c r="O198" s="83">
        <f t="shared" si="9"/>
        <v>0</v>
      </c>
    </row>
    <row r="199" spans="1:15" ht="14.25" customHeight="1">
      <c r="A199" s="243" t="s">
        <v>273</v>
      </c>
      <c r="B199" s="232" t="s">
        <v>222</v>
      </c>
      <c r="C199" s="119" t="s">
        <v>140</v>
      </c>
      <c r="D199" s="165">
        <f>Перечень!Y192</f>
        <v>1</v>
      </c>
      <c r="E199" s="19" t="s">
        <v>31</v>
      </c>
      <c r="F199" s="167">
        <f>Перечень!AA192</f>
        <v>65</v>
      </c>
      <c r="G199" s="103"/>
      <c r="H199" s="83">
        <f t="shared" si="12"/>
        <v>-65</v>
      </c>
      <c r="I199" s="134" t="s">
        <v>250</v>
      </c>
      <c r="J199" s="168">
        <f>Перечень!AC192</f>
        <v>0.25</v>
      </c>
      <c r="K199" s="133"/>
      <c r="L199" s="91">
        <f t="shared" si="10"/>
        <v>-0.25</v>
      </c>
      <c r="M199" s="173">
        <f>Перечень!AD192</f>
        <v>1.2</v>
      </c>
      <c r="N199" s="132"/>
      <c r="O199" s="83">
        <f t="shared" si="9"/>
        <v>-1.2</v>
      </c>
    </row>
    <row r="200" spans="1:15" ht="15" customHeight="1">
      <c r="A200" s="244"/>
      <c r="B200" s="233"/>
      <c r="C200" s="119" t="s">
        <v>140</v>
      </c>
      <c r="D200" s="165">
        <f>Перечень!Y193</f>
        <v>0</v>
      </c>
      <c r="E200" s="19" t="s">
        <v>117</v>
      </c>
      <c r="F200" s="167">
        <f>Перечень!AA193</f>
        <v>0</v>
      </c>
      <c r="G200" s="103"/>
      <c r="H200" s="83">
        <f t="shared" si="12"/>
        <v>0</v>
      </c>
      <c r="I200" s="134" t="s">
        <v>250</v>
      </c>
      <c r="J200" s="168">
        <f>Перечень!AC193</f>
        <v>0</v>
      </c>
      <c r="K200" s="133"/>
      <c r="L200" s="91">
        <f t="shared" si="10"/>
        <v>0</v>
      </c>
      <c r="M200" s="173">
        <f>Перечень!AD193</f>
        <v>0</v>
      </c>
      <c r="N200" s="132"/>
      <c r="O200" s="83">
        <f t="shared" si="9"/>
        <v>0</v>
      </c>
    </row>
    <row r="201" spans="1:15" ht="14.25" customHeight="1">
      <c r="A201" s="243" t="s">
        <v>274</v>
      </c>
      <c r="B201" s="232" t="s">
        <v>183</v>
      </c>
      <c r="C201" s="119" t="s">
        <v>140</v>
      </c>
      <c r="D201" s="165">
        <f>Перечень!Y194</f>
        <v>0</v>
      </c>
      <c r="E201" s="19" t="s">
        <v>31</v>
      </c>
      <c r="F201" s="167">
        <f>Перечень!AA194</f>
        <v>0</v>
      </c>
      <c r="G201" s="103"/>
      <c r="H201" s="83">
        <f t="shared" si="12"/>
        <v>0</v>
      </c>
      <c r="I201" s="134" t="s">
        <v>250</v>
      </c>
      <c r="J201" s="168">
        <f>Перечень!AC194</f>
        <v>0</v>
      </c>
      <c r="K201" s="133"/>
      <c r="L201" s="91">
        <f t="shared" si="10"/>
        <v>0</v>
      </c>
      <c r="M201" s="173">
        <f>Перечень!AD194</f>
        <v>0</v>
      </c>
      <c r="N201" s="132"/>
      <c r="O201" s="83">
        <f t="shared" si="9"/>
        <v>0</v>
      </c>
    </row>
    <row r="202" spans="1:15" ht="16.5" customHeight="1">
      <c r="A202" s="244"/>
      <c r="B202" s="233"/>
      <c r="C202" s="119" t="s">
        <v>140</v>
      </c>
      <c r="D202" s="165">
        <f>Перечень!Y195</f>
        <v>0</v>
      </c>
      <c r="E202" s="19" t="s">
        <v>117</v>
      </c>
      <c r="F202" s="167">
        <f>Перечень!AA195</f>
        <v>0</v>
      </c>
      <c r="G202" s="103"/>
      <c r="H202" s="83">
        <f t="shared" si="12"/>
        <v>0</v>
      </c>
      <c r="I202" s="134" t="s">
        <v>250</v>
      </c>
      <c r="J202" s="168">
        <f>Перечень!AC195</f>
        <v>0</v>
      </c>
      <c r="K202" s="133"/>
      <c r="L202" s="91">
        <f t="shared" si="10"/>
        <v>0</v>
      </c>
      <c r="M202" s="173">
        <f>Перечень!AD195</f>
        <v>0</v>
      </c>
      <c r="N202" s="132"/>
      <c r="O202" s="83">
        <f t="shared" si="9"/>
        <v>0</v>
      </c>
    </row>
    <row r="203" spans="1:15" ht="15" customHeight="1">
      <c r="A203" s="243" t="s">
        <v>315</v>
      </c>
      <c r="B203" s="232" t="s">
        <v>183</v>
      </c>
      <c r="C203" s="119" t="s">
        <v>140</v>
      </c>
      <c r="D203" s="165">
        <f>Перечень!Y196</f>
        <v>0</v>
      </c>
      <c r="E203" s="19" t="s">
        <v>31</v>
      </c>
      <c r="F203" s="167">
        <f>Перечень!AA196</f>
        <v>0</v>
      </c>
      <c r="G203" s="103"/>
      <c r="H203" s="83">
        <f t="shared" si="12"/>
        <v>0</v>
      </c>
      <c r="I203" s="134" t="s">
        <v>250</v>
      </c>
      <c r="J203" s="168">
        <f>Перечень!AC196</f>
        <v>0</v>
      </c>
      <c r="K203" s="133"/>
      <c r="L203" s="91">
        <f t="shared" si="10"/>
        <v>0</v>
      </c>
      <c r="M203" s="173">
        <f>Перечень!AD196</f>
        <v>0</v>
      </c>
      <c r="N203" s="132"/>
      <c r="O203" s="83">
        <f t="shared" si="9"/>
        <v>0</v>
      </c>
    </row>
    <row r="204" spans="1:15" ht="15.75" customHeight="1">
      <c r="A204" s="244"/>
      <c r="B204" s="233"/>
      <c r="C204" s="119" t="s">
        <v>140</v>
      </c>
      <c r="D204" s="165">
        <f>Перечень!Y197</f>
        <v>0</v>
      </c>
      <c r="E204" s="19" t="s">
        <v>117</v>
      </c>
      <c r="F204" s="167">
        <f>Перечень!AA197</f>
        <v>0</v>
      </c>
      <c r="G204" s="103"/>
      <c r="H204" s="83">
        <f t="shared" si="12"/>
        <v>0</v>
      </c>
      <c r="I204" s="134" t="s">
        <v>250</v>
      </c>
      <c r="J204" s="168">
        <f>Перечень!AC197</f>
        <v>0</v>
      </c>
      <c r="K204" s="133"/>
      <c r="L204" s="91">
        <f t="shared" si="10"/>
        <v>0</v>
      </c>
      <c r="M204" s="173">
        <f>Перечень!AD197</f>
        <v>0</v>
      </c>
      <c r="N204" s="132"/>
      <c r="O204" s="83">
        <f t="shared" si="9"/>
        <v>0</v>
      </c>
    </row>
    <row r="205" spans="1:15" ht="15" customHeight="1">
      <c r="A205" s="251" t="s">
        <v>193</v>
      </c>
      <c r="B205" s="252"/>
      <c r="C205" s="124"/>
      <c r="D205" s="76"/>
      <c r="E205" s="77" t="s">
        <v>31</v>
      </c>
      <c r="F205" s="78">
        <f>F183+F185+F187+F189+F191+F193+F195+F197+F199+F201+F203</f>
        <v>65</v>
      </c>
      <c r="G205" s="78">
        <f>G183+G185+G187+G189+G191+G193+G195+G197+G199+G201+G203</f>
        <v>0</v>
      </c>
      <c r="H205" s="78">
        <f t="shared" si="12"/>
        <v>-65</v>
      </c>
      <c r="I205" s="79" t="s">
        <v>29</v>
      </c>
      <c r="J205" s="90">
        <f>J183+J185+J187+J189+J191+J193+J195+J197+J199+J201+J203</f>
        <v>0.25</v>
      </c>
      <c r="K205" s="90">
        <f>K183+K185+K187+K189+K191+K193+K195+K197+K199+K201+K203</f>
        <v>0</v>
      </c>
      <c r="L205" s="90">
        <f t="shared" si="10"/>
        <v>-0.25</v>
      </c>
      <c r="M205" s="78">
        <f>M183+M185+M187+M189+M191+M193+M195+M197+M199+M201+M203</f>
        <v>1.2</v>
      </c>
      <c r="N205" s="78">
        <f>N183+N185+N187+N189+N191+N193+N195+N197+N199+N201+N203</f>
        <v>0</v>
      </c>
      <c r="O205" s="78">
        <f t="shared" si="9"/>
        <v>-1.2</v>
      </c>
    </row>
    <row r="206" spans="1:15" ht="15" customHeight="1">
      <c r="A206" s="253"/>
      <c r="B206" s="254"/>
      <c r="C206" s="124"/>
      <c r="D206" s="76"/>
      <c r="E206" s="77" t="s">
        <v>117</v>
      </c>
      <c r="F206" s="78">
        <f>F184+F186+F188+F190+F192+F194+F196+F198+F200+F202+F204</f>
        <v>0</v>
      </c>
      <c r="G206" s="78">
        <f>G184+G186+G188+G190+G192+G194+G196+G198+G200+G202+G204</f>
        <v>0</v>
      </c>
      <c r="H206" s="78">
        <f t="shared" si="12"/>
        <v>0</v>
      </c>
      <c r="I206" s="80"/>
      <c r="J206" s="90">
        <f>J184+J186+J188+J190+J192+J194+J196+J198+J200+J202+J204</f>
        <v>0</v>
      </c>
      <c r="K206" s="90">
        <f>K184+K186+K188+K190+K192+K194+K196+K198+K200+K202+K204</f>
        <v>0</v>
      </c>
      <c r="L206" s="90">
        <f t="shared" si="10"/>
        <v>0</v>
      </c>
      <c r="M206" s="78">
        <f>M184+M186+M188+M190+M192+M194+M196+M198+M200+M202+M204</f>
        <v>0</v>
      </c>
      <c r="N206" s="78">
        <f>N184+N186+N188+N190+N192+N194+N196+N198+N200+N202+N204</f>
        <v>0</v>
      </c>
      <c r="O206" s="78">
        <f t="shared" si="9"/>
        <v>0</v>
      </c>
    </row>
    <row r="207" spans="1:15" ht="12.75">
      <c r="A207" s="255"/>
      <c r="B207" s="256"/>
      <c r="C207" s="124"/>
      <c r="D207" s="81"/>
      <c r="E207" s="82" t="s">
        <v>129</v>
      </c>
      <c r="F207" s="83">
        <f>F205+F206</f>
        <v>65</v>
      </c>
      <c r="G207" s="83">
        <f>G205+G206</f>
        <v>0</v>
      </c>
      <c r="H207" s="83">
        <f t="shared" si="12"/>
        <v>-65</v>
      </c>
      <c r="I207" s="80"/>
      <c r="J207" s="91">
        <f>J205+J206</f>
        <v>0.25</v>
      </c>
      <c r="K207" s="91">
        <f>K205+K206</f>
        <v>0</v>
      </c>
      <c r="L207" s="91">
        <f t="shared" si="10"/>
        <v>-0.25</v>
      </c>
      <c r="M207" s="83">
        <f>M205+M206</f>
        <v>1.2</v>
      </c>
      <c r="N207" s="83">
        <f>N205+N206</f>
        <v>0</v>
      </c>
      <c r="O207" s="83">
        <f t="shared" si="9"/>
        <v>-1.2</v>
      </c>
    </row>
    <row r="208" spans="1:15" ht="13.5" customHeight="1">
      <c r="A208" s="237" t="s">
        <v>164</v>
      </c>
      <c r="B208" s="238"/>
      <c r="C208" s="125"/>
      <c r="D208" s="73"/>
      <c r="E208" s="65" t="s">
        <v>31</v>
      </c>
      <c r="F208" s="66">
        <f>F117+F134+F161+F178+F205</f>
        <v>725</v>
      </c>
      <c r="G208" s="66">
        <f>G117+G134+G161+G178+G205</f>
        <v>0</v>
      </c>
      <c r="H208" s="66">
        <f t="shared" si="12"/>
        <v>-725</v>
      </c>
      <c r="I208" s="67" t="s">
        <v>29</v>
      </c>
      <c r="J208" s="95" t="s">
        <v>29</v>
      </c>
      <c r="K208" s="95" t="s">
        <v>29</v>
      </c>
      <c r="L208" s="95" t="s">
        <v>29</v>
      </c>
      <c r="M208" s="66">
        <f>M117+M134+M161+M178+M205</f>
        <v>16.5</v>
      </c>
      <c r="N208" s="66">
        <f>N117+N134+N161+N178+N205</f>
        <v>0</v>
      </c>
      <c r="O208" s="66">
        <f t="shared" si="9"/>
        <v>-16.5</v>
      </c>
    </row>
    <row r="209" spans="1:15" ht="15" customHeight="1">
      <c r="A209" s="239"/>
      <c r="B209" s="240"/>
      <c r="C209" s="125"/>
      <c r="D209" s="73"/>
      <c r="E209" s="65" t="s">
        <v>117</v>
      </c>
      <c r="F209" s="66">
        <f>F118+F135+F162+F179+F206</f>
        <v>0</v>
      </c>
      <c r="G209" s="66">
        <f>G118+G135+G162+G179+G206</f>
        <v>0</v>
      </c>
      <c r="H209" s="66">
        <f t="shared" si="12"/>
        <v>0</v>
      </c>
      <c r="I209" s="69"/>
      <c r="J209" s="96"/>
      <c r="K209" s="96"/>
      <c r="L209" s="96"/>
      <c r="M209" s="66">
        <f>M118+M135+M162+M179+M206</f>
        <v>0</v>
      </c>
      <c r="N209" s="66">
        <f>N118+N135+N162+N179+N206</f>
        <v>0</v>
      </c>
      <c r="O209" s="66">
        <f t="shared" si="9"/>
        <v>0</v>
      </c>
    </row>
    <row r="210" spans="1:15" ht="12.75">
      <c r="A210" s="241"/>
      <c r="B210" s="242"/>
      <c r="C210" s="125"/>
      <c r="D210" s="74"/>
      <c r="E210" s="71" t="s">
        <v>129</v>
      </c>
      <c r="F210" s="72">
        <f>F208+F209</f>
        <v>725</v>
      </c>
      <c r="G210" s="72">
        <f>G208+G209</f>
        <v>0</v>
      </c>
      <c r="H210" s="72">
        <f t="shared" si="12"/>
        <v>-725</v>
      </c>
      <c r="I210" s="69"/>
      <c r="J210" s="96"/>
      <c r="K210" s="96"/>
      <c r="L210" s="96"/>
      <c r="M210" s="72">
        <f>M208+M209</f>
        <v>16.5</v>
      </c>
      <c r="N210" s="72">
        <f>N208+N209</f>
        <v>0</v>
      </c>
      <c r="O210" s="72">
        <f t="shared" si="9"/>
        <v>-16.5</v>
      </c>
    </row>
    <row r="211" spans="1:15" ht="36">
      <c r="A211" s="62">
        <v>4</v>
      </c>
      <c r="B211" s="62" t="s">
        <v>223</v>
      </c>
      <c r="C211" s="117"/>
      <c r="D211" s="118"/>
      <c r="E211" s="30"/>
      <c r="F211" s="126"/>
      <c r="G211" s="126"/>
      <c r="H211" s="127"/>
      <c r="I211" s="118"/>
      <c r="J211" s="128"/>
      <c r="K211" s="128"/>
      <c r="L211" s="128"/>
      <c r="M211" s="129"/>
      <c r="N211" s="129"/>
      <c r="O211" s="129"/>
    </row>
    <row r="212" spans="1:15" ht="14.25" customHeight="1">
      <c r="A212" s="243" t="s">
        <v>197</v>
      </c>
      <c r="B212" s="232" t="s">
        <v>206</v>
      </c>
      <c r="C212" s="119" t="s">
        <v>140</v>
      </c>
      <c r="D212" s="165">
        <f>Перечень!Y205</f>
        <v>0</v>
      </c>
      <c r="E212" s="19" t="s">
        <v>31</v>
      </c>
      <c r="F212" s="167">
        <f>Перечень!AA205</f>
        <v>0</v>
      </c>
      <c r="G212" s="103"/>
      <c r="H212" s="83">
        <f aca="true" t="shared" si="13" ref="H212:H230">G212-F212</f>
        <v>0</v>
      </c>
      <c r="I212" s="119" t="s">
        <v>19</v>
      </c>
      <c r="J212" s="168">
        <f>Перечень!AC205</f>
        <v>0</v>
      </c>
      <c r="K212" s="133"/>
      <c r="L212" s="91">
        <f aca="true" t="shared" si="14" ref="L212:L275">K212-J212</f>
        <v>0</v>
      </c>
      <c r="M212" s="173">
        <f>Перечень!AD205</f>
        <v>0</v>
      </c>
      <c r="N212" s="132"/>
      <c r="O212" s="83">
        <f aca="true" t="shared" si="15" ref="O212:O275">N212-M212</f>
        <v>0</v>
      </c>
    </row>
    <row r="213" spans="1:15" ht="15.75" customHeight="1">
      <c r="A213" s="244"/>
      <c r="B213" s="233"/>
      <c r="C213" s="119" t="s">
        <v>140</v>
      </c>
      <c r="D213" s="165">
        <f>Перечень!Y206</f>
        <v>0</v>
      </c>
      <c r="E213" s="19" t="s">
        <v>117</v>
      </c>
      <c r="F213" s="167">
        <f>Перечень!AA206</f>
        <v>0</v>
      </c>
      <c r="G213" s="103"/>
      <c r="H213" s="83">
        <f t="shared" si="13"/>
        <v>0</v>
      </c>
      <c r="I213" s="119" t="s">
        <v>19</v>
      </c>
      <c r="J213" s="168">
        <f>Перечень!AC206</f>
        <v>0</v>
      </c>
      <c r="K213" s="133"/>
      <c r="L213" s="91">
        <f t="shared" si="14"/>
        <v>0</v>
      </c>
      <c r="M213" s="173">
        <f>Перечень!AD206</f>
        <v>0</v>
      </c>
      <c r="N213" s="132"/>
      <c r="O213" s="83">
        <f t="shared" si="15"/>
        <v>0</v>
      </c>
    </row>
    <row r="214" spans="1:15" ht="14.25" customHeight="1">
      <c r="A214" s="243" t="s">
        <v>198</v>
      </c>
      <c r="B214" s="232" t="s">
        <v>207</v>
      </c>
      <c r="C214" s="119" t="s">
        <v>140</v>
      </c>
      <c r="D214" s="165">
        <f>Перечень!Y207</f>
        <v>0</v>
      </c>
      <c r="E214" s="19" t="s">
        <v>31</v>
      </c>
      <c r="F214" s="167">
        <f>Перечень!AA207</f>
        <v>0</v>
      </c>
      <c r="G214" s="103"/>
      <c r="H214" s="83">
        <f t="shared" si="13"/>
        <v>0</v>
      </c>
      <c r="I214" s="119" t="s">
        <v>19</v>
      </c>
      <c r="J214" s="168">
        <f>Перечень!AC207</f>
        <v>0</v>
      </c>
      <c r="K214" s="133"/>
      <c r="L214" s="91">
        <f t="shared" si="14"/>
        <v>0</v>
      </c>
      <c r="M214" s="173">
        <f>Перечень!AD207</f>
        <v>0</v>
      </c>
      <c r="N214" s="132"/>
      <c r="O214" s="83">
        <f t="shared" si="15"/>
        <v>0</v>
      </c>
    </row>
    <row r="215" spans="1:15" ht="14.25" customHeight="1">
      <c r="A215" s="244"/>
      <c r="B215" s="233"/>
      <c r="C215" s="119" t="s">
        <v>140</v>
      </c>
      <c r="D215" s="165">
        <f>Перечень!Y208</f>
        <v>0</v>
      </c>
      <c r="E215" s="19" t="s">
        <v>117</v>
      </c>
      <c r="F215" s="167">
        <f>Перечень!AA208</f>
        <v>0</v>
      </c>
      <c r="G215" s="103"/>
      <c r="H215" s="83">
        <f t="shared" si="13"/>
        <v>0</v>
      </c>
      <c r="I215" s="119" t="s">
        <v>19</v>
      </c>
      <c r="J215" s="168">
        <f>Перечень!AC208</f>
        <v>0</v>
      </c>
      <c r="K215" s="133"/>
      <c r="L215" s="91">
        <f t="shared" si="14"/>
        <v>0</v>
      </c>
      <c r="M215" s="173">
        <f>Перечень!AD208</f>
        <v>0</v>
      </c>
      <c r="N215" s="132"/>
      <c r="O215" s="83">
        <f t="shared" si="15"/>
        <v>0</v>
      </c>
    </row>
    <row r="216" spans="1:15" ht="13.5" customHeight="1">
      <c r="A216" s="243" t="s">
        <v>199</v>
      </c>
      <c r="B216" s="232" t="s">
        <v>208</v>
      </c>
      <c r="C216" s="119" t="s">
        <v>140</v>
      </c>
      <c r="D216" s="165">
        <f>Перечень!Y209</f>
        <v>0</v>
      </c>
      <c r="E216" s="19" t="s">
        <v>31</v>
      </c>
      <c r="F216" s="167">
        <f>Перечень!AA209</f>
        <v>0</v>
      </c>
      <c r="G216" s="103"/>
      <c r="H216" s="83">
        <f t="shared" si="13"/>
        <v>0</v>
      </c>
      <c r="I216" s="119" t="s">
        <v>19</v>
      </c>
      <c r="J216" s="168">
        <f>Перечень!AC209</f>
        <v>0</v>
      </c>
      <c r="K216" s="133"/>
      <c r="L216" s="91">
        <f t="shared" si="14"/>
        <v>0</v>
      </c>
      <c r="M216" s="173">
        <f>Перечень!AD209</f>
        <v>0</v>
      </c>
      <c r="N216" s="132"/>
      <c r="O216" s="83">
        <f t="shared" si="15"/>
        <v>0</v>
      </c>
    </row>
    <row r="217" spans="1:15" ht="15" customHeight="1">
      <c r="A217" s="244"/>
      <c r="B217" s="233"/>
      <c r="C217" s="119" t="s">
        <v>140</v>
      </c>
      <c r="D217" s="165">
        <f>Перечень!Y210</f>
        <v>0</v>
      </c>
      <c r="E217" s="19" t="s">
        <v>117</v>
      </c>
      <c r="F217" s="167">
        <f>Перечень!AA210</f>
        <v>0</v>
      </c>
      <c r="G217" s="103"/>
      <c r="H217" s="83">
        <f t="shared" si="13"/>
        <v>0</v>
      </c>
      <c r="I217" s="119" t="s">
        <v>19</v>
      </c>
      <c r="J217" s="168">
        <f>Перечень!AC210</f>
        <v>0</v>
      </c>
      <c r="K217" s="133"/>
      <c r="L217" s="91">
        <f t="shared" si="14"/>
        <v>0</v>
      </c>
      <c r="M217" s="173">
        <f>Перечень!AD210</f>
        <v>0</v>
      </c>
      <c r="N217" s="132"/>
      <c r="O217" s="83">
        <f t="shared" si="15"/>
        <v>0</v>
      </c>
    </row>
    <row r="218" spans="1:15" ht="13.5" customHeight="1">
      <c r="A218" s="243" t="s">
        <v>200</v>
      </c>
      <c r="B218" s="232" t="s">
        <v>209</v>
      </c>
      <c r="C218" s="119" t="s">
        <v>140</v>
      </c>
      <c r="D218" s="165">
        <f>Перечень!Y211</f>
        <v>0</v>
      </c>
      <c r="E218" s="19" t="s">
        <v>31</v>
      </c>
      <c r="F218" s="167">
        <f>Перечень!AA211</f>
        <v>0</v>
      </c>
      <c r="G218" s="103"/>
      <c r="H218" s="83">
        <f t="shared" si="13"/>
        <v>0</v>
      </c>
      <c r="I218" s="119" t="s">
        <v>19</v>
      </c>
      <c r="J218" s="168">
        <f>Перечень!AC211</f>
        <v>0</v>
      </c>
      <c r="K218" s="133"/>
      <c r="L218" s="91">
        <f t="shared" si="14"/>
        <v>0</v>
      </c>
      <c r="M218" s="173">
        <f>Перечень!AD211</f>
        <v>0</v>
      </c>
      <c r="N218" s="132"/>
      <c r="O218" s="83">
        <f t="shared" si="15"/>
        <v>0</v>
      </c>
    </row>
    <row r="219" spans="1:15" ht="15" customHeight="1">
      <c r="A219" s="244"/>
      <c r="B219" s="233"/>
      <c r="C219" s="119" t="s">
        <v>140</v>
      </c>
      <c r="D219" s="165">
        <f>Перечень!Y212</f>
        <v>0</v>
      </c>
      <c r="E219" s="19" t="s">
        <v>117</v>
      </c>
      <c r="F219" s="167">
        <f>Перечень!AA212</f>
        <v>0</v>
      </c>
      <c r="G219" s="103"/>
      <c r="H219" s="83">
        <f t="shared" si="13"/>
        <v>0</v>
      </c>
      <c r="I219" s="119" t="s">
        <v>19</v>
      </c>
      <c r="J219" s="168">
        <f>Перечень!AC212</f>
        <v>0</v>
      </c>
      <c r="K219" s="133"/>
      <c r="L219" s="91">
        <f t="shared" si="14"/>
        <v>0</v>
      </c>
      <c r="M219" s="173">
        <f>Перечень!AD212</f>
        <v>0</v>
      </c>
      <c r="N219" s="132"/>
      <c r="O219" s="83">
        <f t="shared" si="15"/>
        <v>0</v>
      </c>
    </row>
    <row r="220" spans="1:15" ht="13.5" customHeight="1">
      <c r="A220" s="243" t="s">
        <v>201</v>
      </c>
      <c r="B220" s="232" t="s">
        <v>210</v>
      </c>
      <c r="C220" s="119" t="s">
        <v>140</v>
      </c>
      <c r="D220" s="165">
        <f>Перечень!Y213</f>
        <v>0</v>
      </c>
      <c r="E220" s="19" t="s">
        <v>31</v>
      </c>
      <c r="F220" s="167">
        <f>Перечень!AA213</f>
        <v>0</v>
      </c>
      <c r="G220" s="103"/>
      <c r="H220" s="83">
        <f t="shared" si="13"/>
        <v>0</v>
      </c>
      <c r="I220" s="119" t="s">
        <v>19</v>
      </c>
      <c r="J220" s="168">
        <f>Перечень!AC213</f>
        <v>0</v>
      </c>
      <c r="K220" s="133"/>
      <c r="L220" s="91">
        <f t="shared" si="14"/>
        <v>0</v>
      </c>
      <c r="M220" s="173">
        <f>Перечень!AD213</f>
        <v>0</v>
      </c>
      <c r="N220" s="132"/>
      <c r="O220" s="83">
        <f t="shared" si="15"/>
        <v>0</v>
      </c>
    </row>
    <row r="221" spans="1:15" ht="15" customHeight="1">
      <c r="A221" s="244"/>
      <c r="B221" s="233"/>
      <c r="C221" s="119" t="s">
        <v>140</v>
      </c>
      <c r="D221" s="165">
        <f>Перечень!Y214</f>
        <v>0</v>
      </c>
      <c r="E221" s="19" t="s">
        <v>117</v>
      </c>
      <c r="F221" s="167">
        <f>Перечень!AA214</f>
        <v>0</v>
      </c>
      <c r="G221" s="103"/>
      <c r="H221" s="83">
        <f t="shared" si="13"/>
        <v>0</v>
      </c>
      <c r="I221" s="119" t="s">
        <v>19</v>
      </c>
      <c r="J221" s="168">
        <f>Перечень!AC214</f>
        <v>0</v>
      </c>
      <c r="K221" s="133"/>
      <c r="L221" s="91">
        <f t="shared" si="14"/>
        <v>0</v>
      </c>
      <c r="M221" s="173">
        <f>Перечень!AD214</f>
        <v>0</v>
      </c>
      <c r="N221" s="132"/>
      <c r="O221" s="83">
        <f t="shared" si="15"/>
        <v>0</v>
      </c>
    </row>
    <row r="222" spans="1:15" ht="15" customHeight="1">
      <c r="A222" s="243" t="s">
        <v>202</v>
      </c>
      <c r="B222" s="232" t="s">
        <v>211</v>
      </c>
      <c r="C222" s="119" t="s">
        <v>140</v>
      </c>
      <c r="D222" s="165">
        <f>Перечень!Y215</f>
        <v>0</v>
      </c>
      <c r="E222" s="19" t="s">
        <v>31</v>
      </c>
      <c r="F222" s="167">
        <f>Перечень!AA215</f>
        <v>0</v>
      </c>
      <c r="G222" s="103"/>
      <c r="H222" s="83">
        <f t="shared" si="13"/>
        <v>0</v>
      </c>
      <c r="I222" s="119" t="s">
        <v>19</v>
      </c>
      <c r="J222" s="168">
        <f>Перечень!AC215</f>
        <v>0</v>
      </c>
      <c r="K222" s="133"/>
      <c r="L222" s="91">
        <f t="shared" si="14"/>
        <v>0</v>
      </c>
      <c r="M222" s="173">
        <f>Перечень!AD215</f>
        <v>0</v>
      </c>
      <c r="N222" s="132"/>
      <c r="O222" s="83">
        <f t="shared" si="15"/>
        <v>0</v>
      </c>
    </row>
    <row r="223" spans="1:15" ht="16.5" customHeight="1">
      <c r="A223" s="244"/>
      <c r="B223" s="233"/>
      <c r="C223" s="119" t="s">
        <v>140</v>
      </c>
      <c r="D223" s="165">
        <f>Перечень!Y216</f>
        <v>0</v>
      </c>
      <c r="E223" s="19" t="s">
        <v>117</v>
      </c>
      <c r="F223" s="167">
        <f>Перечень!AA216</f>
        <v>0</v>
      </c>
      <c r="G223" s="103"/>
      <c r="H223" s="83">
        <f t="shared" si="13"/>
        <v>0</v>
      </c>
      <c r="I223" s="119" t="s">
        <v>19</v>
      </c>
      <c r="J223" s="168">
        <f>Перечень!AC216</f>
        <v>0</v>
      </c>
      <c r="K223" s="133"/>
      <c r="L223" s="91">
        <f t="shared" si="14"/>
        <v>0</v>
      </c>
      <c r="M223" s="173">
        <f>Перечень!AD216</f>
        <v>0</v>
      </c>
      <c r="N223" s="132"/>
      <c r="O223" s="83">
        <f t="shared" si="15"/>
        <v>0</v>
      </c>
    </row>
    <row r="224" spans="1:15" ht="13.5" customHeight="1">
      <c r="A224" s="243" t="s">
        <v>203</v>
      </c>
      <c r="B224" s="232" t="s">
        <v>183</v>
      </c>
      <c r="C224" s="119" t="s">
        <v>140</v>
      </c>
      <c r="D224" s="165">
        <f>Перечень!Y217</f>
        <v>0</v>
      </c>
      <c r="E224" s="19" t="s">
        <v>31</v>
      </c>
      <c r="F224" s="167">
        <f>Перечень!AA217</f>
        <v>0</v>
      </c>
      <c r="G224" s="103"/>
      <c r="H224" s="83">
        <f t="shared" si="13"/>
        <v>0</v>
      </c>
      <c r="I224" s="119" t="s">
        <v>19</v>
      </c>
      <c r="J224" s="168">
        <f>Перечень!AC217</f>
        <v>0</v>
      </c>
      <c r="K224" s="133"/>
      <c r="L224" s="91">
        <f t="shared" si="14"/>
        <v>0</v>
      </c>
      <c r="M224" s="173">
        <f>Перечень!AD217</f>
        <v>0</v>
      </c>
      <c r="N224" s="132"/>
      <c r="O224" s="83">
        <f t="shared" si="15"/>
        <v>0</v>
      </c>
    </row>
    <row r="225" spans="1:15" ht="16.5" customHeight="1">
      <c r="A225" s="244"/>
      <c r="B225" s="233"/>
      <c r="C225" s="119" t="s">
        <v>140</v>
      </c>
      <c r="D225" s="165">
        <f>Перечень!Y218</f>
        <v>0</v>
      </c>
      <c r="E225" s="19" t="s">
        <v>117</v>
      </c>
      <c r="F225" s="167">
        <f>Перечень!AA218</f>
        <v>0</v>
      </c>
      <c r="G225" s="103"/>
      <c r="H225" s="83">
        <f t="shared" si="13"/>
        <v>0</v>
      </c>
      <c r="I225" s="119" t="s">
        <v>19</v>
      </c>
      <c r="J225" s="168">
        <f>Перечень!AC218</f>
        <v>0</v>
      </c>
      <c r="K225" s="133"/>
      <c r="L225" s="91">
        <f t="shared" si="14"/>
        <v>0</v>
      </c>
      <c r="M225" s="173">
        <f>Перечень!AD218</f>
        <v>0</v>
      </c>
      <c r="N225" s="132"/>
      <c r="O225" s="83">
        <f t="shared" si="15"/>
        <v>0</v>
      </c>
    </row>
    <row r="226" spans="1:15" ht="13.5" customHeight="1">
      <c r="A226" s="243" t="s">
        <v>204</v>
      </c>
      <c r="B226" s="232" t="s">
        <v>183</v>
      </c>
      <c r="C226" s="119" t="s">
        <v>140</v>
      </c>
      <c r="D226" s="165">
        <f>Перечень!Y219</f>
        <v>0</v>
      </c>
      <c r="E226" s="19" t="s">
        <v>31</v>
      </c>
      <c r="F226" s="167">
        <f>Перечень!AA219</f>
        <v>0</v>
      </c>
      <c r="G226" s="103"/>
      <c r="H226" s="83">
        <f t="shared" si="13"/>
        <v>0</v>
      </c>
      <c r="I226" s="119" t="s">
        <v>19</v>
      </c>
      <c r="J226" s="168">
        <f>Перечень!AC219</f>
        <v>0</v>
      </c>
      <c r="K226" s="133"/>
      <c r="L226" s="91">
        <f t="shared" si="14"/>
        <v>0</v>
      </c>
      <c r="M226" s="173">
        <f>Перечень!AD219</f>
        <v>0</v>
      </c>
      <c r="N226" s="132"/>
      <c r="O226" s="83">
        <f t="shared" si="15"/>
        <v>0</v>
      </c>
    </row>
    <row r="227" spans="1:15" ht="15.75" customHeight="1">
      <c r="A227" s="244"/>
      <c r="B227" s="233"/>
      <c r="C227" s="119" t="s">
        <v>140</v>
      </c>
      <c r="D227" s="165">
        <f>Перечень!Y220</f>
        <v>0</v>
      </c>
      <c r="E227" s="19" t="s">
        <v>117</v>
      </c>
      <c r="F227" s="167">
        <f>Перечень!AA220</f>
        <v>0</v>
      </c>
      <c r="G227" s="103"/>
      <c r="H227" s="83">
        <f t="shared" si="13"/>
        <v>0</v>
      </c>
      <c r="I227" s="119" t="s">
        <v>19</v>
      </c>
      <c r="J227" s="168">
        <f>Перечень!AC220</f>
        <v>0</v>
      </c>
      <c r="K227" s="133"/>
      <c r="L227" s="91">
        <f t="shared" si="14"/>
        <v>0</v>
      </c>
      <c r="M227" s="173">
        <f>Перечень!AD220</f>
        <v>0</v>
      </c>
      <c r="N227" s="132"/>
      <c r="O227" s="83">
        <f t="shared" si="15"/>
        <v>0</v>
      </c>
    </row>
    <row r="228" spans="1:15" ht="12.75" customHeight="1">
      <c r="A228" s="237" t="s">
        <v>205</v>
      </c>
      <c r="B228" s="238"/>
      <c r="C228" s="63"/>
      <c r="D228" s="73"/>
      <c r="E228" s="65" t="s">
        <v>31</v>
      </c>
      <c r="F228" s="66">
        <f>F212+F214+F216+F218+F220+F222+F224+F226</f>
        <v>0</v>
      </c>
      <c r="G228" s="66">
        <f>G212+G214+G216+G218+G220+G222+G224+G226</f>
        <v>0</v>
      </c>
      <c r="H228" s="66">
        <f t="shared" si="13"/>
        <v>0</v>
      </c>
      <c r="I228" s="67" t="s">
        <v>29</v>
      </c>
      <c r="J228" s="92">
        <f>J212+J214+J216+J218+J220+J222+J224+J226</f>
        <v>0</v>
      </c>
      <c r="K228" s="92">
        <f>K212+K214+K216+K218+K220+K222+K224+K226</f>
        <v>0</v>
      </c>
      <c r="L228" s="92">
        <f t="shared" si="14"/>
        <v>0</v>
      </c>
      <c r="M228" s="66">
        <f>M212+M214+M216+M218+M220+M222+M224+M226</f>
        <v>0</v>
      </c>
      <c r="N228" s="66">
        <f>N212+N214+N216+N218+N220+N222+N224+N226</f>
        <v>0</v>
      </c>
      <c r="O228" s="66">
        <f t="shared" si="15"/>
        <v>0</v>
      </c>
    </row>
    <row r="229" spans="1:15" ht="12.75" customHeight="1">
      <c r="A229" s="239"/>
      <c r="B229" s="240"/>
      <c r="C229" s="68"/>
      <c r="D229" s="73"/>
      <c r="E229" s="65" t="s">
        <v>117</v>
      </c>
      <c r="F229" s="66">
        <f>F213+F215+F217+F219+F221+F223+F225+F227</f>
        <v>0</v>
      </c>
      <c r="G229" s="66">
        <f>G213+G215+G217+G219+G221+G223+G225+G227</f>
        <v>0</v>
      </c>
      <c r="H229" s="66">
        <f t="shared" si="13"/>
        <v>0</v>
      </c>
      <c r="I229" s="69"/>
      <c r="J229" s="92">
        <f>J213+J215+J217+J219+J221+J223+J225+J227</f>
        <v>0</v>
      </c>
      <c r="K229" s="92">
        <f>K213+K215+K217+K219+K221+K223+K225+K227</f>
        <v>0</v>
      </c>
      <c r="L229" s="92">
        <f t="shared" si="14"/>
        <v>0</v>
      </c>
      <c r="M229" s="66">
        <f>M213+M215+M217+M219+M221+M223+M225+M227</f>
        <v>0</v>
      </c>
      <c r="N229" s="66">
        <f>N213+N215+N217+N219+N221+N223+N225+N227</f>
        <v>0</v>
      </c>
      <c r="O229" s="66">
        <f t="shared" si="15"/>
        <v>0</v>
      </c>
    </row>
    <row r="230" spans="1:15" ht="12.75">
      <c r="A230" s="241"/>
      <c r="B230" s="242"/>
      <c r="C230" s="68"/>
      <c r="D230" s="74"/>
      <c r="E230" s="71" t="s">
        <v>129</v>
      </c>
      <c r="F230" s="72">
        <f>F228+F229</f>
        <v>0</v>
      </c>
      <c r="G230" s="72">
        <f>G228+G229</f>
        <v>0</v>
      </c>
      <c r="H230" s="72">
        <f t="shared" si="13"/>
        <v>0</v>
      </c>
      <c r="I230" s="69"/>
      <c r="J230" s="93">
        <f>J228+J229</f>
        <v>0</v>
      </c>
      <c r="K230" s="93">
        <f>K228+K229</f>
        <v>0</v>
      </c>
      <c r="L230" s="93">
        <f t="shared" si="14"/>
        <v>0</v>
      </c>
      <c r="M230" s="72">
        <f>M228+M229</f>
        <v>0</v>
      </c>
      <c r="N230" s="72">
        <f>N228+N229</f>
        <v>0</v>
      </c>
      <c r="O230" s="72">
        <f t="shared" si="15"/>
        <v>0</v>
      </c>
    </row>
    <row r="231" spans="1:15" ht="24">
      <c r="A231" s="62">
        <v>5</v>
      </c>
      <c r="B231" s="62" t="s">
        <v>225</v>
      </c>
      <c r="C231" s="117"/>
      <c r="D231" s="118"/>
      <c r="E231" s="30"/>
      <c r="F231" s="126"/>
      <c r="G231" s="126"/>
      <c r="H231" s="127"/>
      <c r="I231" s="118"/>
      <c r="J231" s="128"/>
      <c r="K231" s="128"/>
      <c r="L231" s="128"/>
      <c r="M231" s="129"/>
      <c r="N231" s="129"/>
      <c r="O231" s="129"/>
    </row>
    <row r="232" spans="1:15" ht="14.25" customHeight="1">
      <c r="A232" s="243" t="s">
        <v>226</v>
      </c>
      <c r="B232" s="232" t="s">
        <v>234</v>
      </c>
      <c r="C232" s="119" t="s">
        <v>140</v>
      </c>
      <c r="D232" s="165">
        <f>Перечень!Y225</f>
        <v>0</v>
      </c>
      <c r="E232" s="19" t="s">
        <v>31</v>
      </c>
      <c r="F232" s="167">
        <f>Перечень!AA225</f>
        <v>0</v>
      </c>
      <c r="G232" s="103"/>
      <c r="H232" s="83">
        <f aca="true" t="shared" si="16" ref="H232:H252">G232-F232</f>
        <v>0</v>
      </c>
      <c r="I232" s="134" t="s">
        <v>250</v>
      </c>
      <c r="J232" s="168">
        <f>Перечень!AC225</f>
        <v>0</v>
      </c>
      <c r="K232" s="133"/>
      <c r="L232" s="91">
        <f t="shared" si="14"/>
        <v>0</v>
      </c>
      <c r="M232" s="173">
        <f>Перечень!AD225</f>
        <v>0</v>
      </c>
      <c r="N232" s="132"/>
      <c r="O232" s="83">
        <f t="shared" si="15"/>
        <v>0</v>
      </c>
    </row>
    <row r="233" spans="1:15" ht="15" customHeight="1">
      <c r="A233" s="244"/>
      <c r="B233" s="233"/>
      <c r="C233" s="119" t="s">
        <v>140</v>
      </c>
      <c r="D233" s="165">
        <f>Перечень!Y226</f>
        <v>0</v>
      </c>
      <c r="E233" s="19" t="s">
        <v>117</v>
      </c>
      <c r="F233" s="167">
        <f>Перечень!AA226</f>
        <v>0</v>
      </c>
      <c r="G233" s="103"/>
      <c r="H233" s="83">
        <f t="shared" si="16"/>
        <v>0</v>
      </c>
      <c r="I233" s="134" t="s">
        <v>250</v>
      </c>
      <c r="J233" s="168">
        <f>Перечень!AC226</f>
        <v>0</v>
      </c>
      <c r="K233" s="133"/>
      <c r="L233" s="91">
        <f t="shared" si="14"/>
        <v>0</v>
      </c>
      <c r="M233" s="173">
        <f>Перечень!AD226</f>
        <v>0</v>
      </c>
      <c r="N233" s="132"/>
      <c r="O233" s="83">
        <f t="shared" si="15"/>
        <v>0</v>
      </c>
    </row>
    <row r="234" spans="1:15" ht="15" customHeight="1">
      <c r="A234" s="243" t="s">
        <v>227</v>
      </c>
      <c r="B234" s="232" t="s">
        <v>235</v>
      </c>
      <c r="C234" s="119" t="s">
        <v>140</v>
      </c>
      <c r="D234" s="165">
        <f>Перечень!Y227</f>
        <v>0</v>
      </c>
      <c r="E234" s="19" t="s">
        <v>31</v>
      </c>
      <c r="F234" s="167">
        <f>Перечень!AA227</f>
        <v>0</v>
      </c>
      <c r="G234" s="103"/>
      <c r="H234" s="83">
        <f t="shared" si="16"/>
        <v>0</v>
      </c>
      <c r="I234" s="134" t="s">
        <v>250</v>
      </c>
      <c r="J234" s="168">
        <f>Перечень!AC227</f>
        <v>0</v>
      </c>
      <c r="K234" s="133"/>
      <c r="L234" s="91">
        <f t="shared" si="14"/>
        <v>0</v>
      </c>
      <c r="M234" s="173">
        <f>Перечень!AD227</f>
        <v>0</v>
      </c>
      <c r="N234" s="132"/>
      <c r="O234" s="83">
        <f t="shared" si="15"/>
        <v>0</v>
      </c>
    </row>
    <row r="235" spans="1:15" ht="16.5" customHeight="1">
      <c r="A235" s="244"/>
      <c r="B235" s="233"/>
      <c r="C235" s="119" t="s">
        <v>140</v>
      </c>
      <c r="D235" s="165">
        <f>Перечень!Y228</f>
        <v>0</v>
      </c>
      <c r="E235" s="19" t="s">
        <v>117</v>
      </c>
      <c r="F235" s="167">
        <f>Перечень!AA228</f>
        <v>0</v>
      </c>
      <c r="G235" s="103"/>
      <c r="H235" s="83">
        <f t="shared" si="16"/>
        <v>0</v>
      </c>
      <c r="I235" s="134" t="s">
        <v>250</v>
      </c>
      <c r="J235" s="168">
        <f>Перечень!AC228</f>
        <v>0</v>
      </c>
      <c r="K235" s="133"/>
      <c r="L235" s="91">
        <f t="shared" si="14"/>
        <v>0</v>
      </c>
      <c r="M235" s="173">
        <f>Перечень!AD228</f>
        <v>0</v>
      </c>
      <c r="N235" s="132"/>
      <c r="O235" s="83">
        <f t="shared" si="15"/>
        <v>0</v>
      </c>
    </row>
    <row r="236" spans="1:15" ht="14.25" customHeight="1">
      <c r="A236" s="243" t="s">
        <v>228</v>
      </c>
      <c r="B236" s="232" t="s">
        <v>253</v>
      </c>
      <c r="C236" s="119" t="s">
        <v>140</v>
      </c>
      <c r="D236" s="165">
        <f>Перечень!Y229</f>
        <v>0</v>
      </c>
      <c r="E236" s="19" t="s">
        <v>31</v>
      </c>
      <c r="F236" s="167">
        <f>Перечень!AA229</f>
        <v>0</v>
      </c>
      <c r="G236" s="103"/>
      <c r="H236" s="83">
        <f t="shared" si="16"/>
        <v>0</v>
      </c>
      <c r="I236" s="134" t="s">
        <v>250</v>
      </c>
      <c r="J236" s="168">
        <f>Перечень!AC229</f>
        <v>0</v>
      </c>
      <c r="K236" s="133"/>
      <c r="L236" s="91">
        <f t="shared" si="14"/>
        <v>0</v>
      </c>
      <c r="M236" s="173">
        <f>Перечень!AD229</f>
        <v>0</v>
      </c>
      <c r="N236" s="132"/>
      <c r="O236" s="83">
        <f t="shared" si="15"/>
        <v>0</v>
      </c>
    </row>
    <row r="237" spans="1:15" ht="16.5" customHeight="1">
      <c r="A237" s="244"/>
      <c r="B237" s="233"/>
      <c r="C237" s="119" t="s">
        <v>140</v>
      </c>
      <c r="D237" s="165">
        <f>Перечень!Y230</f>
        <v>0</v>
      </c>
      <c r="E237" s="19" t="s">
        <v>117</v>
      </c>
      <c r="F237" s="167">
        <f>Перечень!AA230</f>
        <v>0</v>
      </c>
      <c r="G237" s="103"/>
      <c r="H237" s="83">
        <f t="shared" si="16"/>
        <v>0</v>
      </c>
      <c r="I237" s="134" t="s">
        <v>250</v>
      </c>
      <c r="J237" s="168">
        <f>Перечень!AC230</f>
        <v>0</v>
      </c>
      <c r="K237" s="133"/>
      <c r="L237" s="91">
        <f t="shared" si="14"/>
        <v>0</v>
      </c>
      <c r="M237" s="173">
        <f>Перечень!AD230</f>
        <v>0</v>
      </c>
      <c r="N237" s="132"/>
      <c r="O237" s="83">
        <f t="shared" si="15"/>
        <v>0</v>
      </c>
    </row>
    <row r="238" spans="1:15" ht="14.25" customHeight="1">
      <c r="A238" s="243" t="s">
        <v>228</v>
      </c>
      <c r="B238" s="232" t="s">
        <v>236</v>
      </c>
      <c r="C238" s="119" t="s">
        <v>140</v>
      </c>
      <c r="D238" s="165">
        <f>Перечень!Y231</f>
        <v>0</v>
      </c>
      <c r="E238" s="19" t="s">
        <v>31</v>
      </c>
      <c r="F238" s="167">
        <f>Перечень!AA231</f>
        <v>0</v>
      </c>
      <c r="G238" s="103"/>
      <c r="H238" s="83">
        <f t="shared" si="16"/>
        <v>0</v>
      </c>
      <c r="I238" s="134" t="s">
        <v>250</v>
      </c>
      <c r="J238" s="168">
        <f>Перечень!AC231</f>
        <v>0</v>
      </c>
      <c r="K238" s="133"/>
      <c r="L238" s="91">
        <f t="shared" si="14"/>
        <v>0</v>
      </c>
      <c r="M238" s="173">
        <f>Перечень!AD231</f>
        <v>0</v>
      </c>
      <c r="N238" s="132"/>
      <c r="O238" s="83">
        <f t="shared" si="15"/>
        <v>0</v>
      </c>
    </row>
    <row r="239" spans="1:15" ht="16.5" customHeight="1">
      <c r="A239" s="244"/>
      <c r="B239" s="233"/>
      <c r="C239" s="119" t="s">
        <v>140</v>
      </c>
      <c r="D239" s="165">
        <f>Перечень!Y232</f>
        <v>0</v>
      </c>
      <c r="E239" s="19" t="s">
        <v>117</v>
      </c>
      <c r="F239" s="167">
        <f>Перечень!AA232</f>
        <v>0</v>
      </c>
      <c r="G239" s="103"/>
      <c r="H239" s="83">
        <f t="shared" si="16"/>
        <v>0</v>
      </c>
      <c r="I239" s="134" t="s">
        <v>250</v>
      </c>
      <c r="J239" s="168">
        <f>Перечень!AC232</f>
        <v>0</v>
      </c>
      <c r="K239" s="133"/>
      <c r="L239" s="91">
        <f t="shared" si="14"/>
        <v>0</v>
      </c>
      <c r="M239" s="173">
        <f>Перечень!AD232</f>
        <v>0</v>
      </c>
      <c r="N239" s="132"/>
      <c r="O239" s="83">
        <f t="shared" si="15"/>
        <v>0</v>
      </c>
    </row>
    <row r="240" spans="1:15" ht="14.25" customHeight="1">
      <c r="A240" s="243" t="s">
        <v>229</v>
      </c>
      <c r="B240" s="232" t="s">
        <v>237</v>
      </c>
      <c r="C240" s="119" t="s">
        <v>140</v>
      </c>
      <c r="D240" s="165">
        <f>Перечень!Y233</f>
        <v>0</v>
      </c>
      <c r="E240" s="19" t="s">
        <v>31</v>
      </c>
      <c r="F240" s="167">
        <f>Перечень!AA233</f>
        <v>0</v>
      </c>
      <c r="G240" s="103"/>
      <c r="H240" s="83">
        <f t="shared" si="16"/>
        <v>0</v>
      </c>
      <c r="I240" s="134" t="s">
        <v>250</v>
      </c>
      <c r="J240" s="168">
        <f>Перечень!AC233</f>
        <v>0</v>
      </c>
      <c r="K240" s="133"/>
      <c r="L240" s="91">
        <f t="shared" si="14"/>
        <v>0</v>
      </c>
      <c r="M240" s="173">
        <f>Перечень!AD233</f>
        <v>0</v>
      </c>
      <c r="N240" s="132"/>
      <c r="O240" s="83">
        <f t="shared" si="15"/>
        <v>0</v>
      </c>
    </row>
    <row r="241" spans="1:15" ht="15.75" customHeight="1">
      <c r="A241" s="244"/>
      <c r="B241" s="233"/>
      <c r="C241" s="119" t="s">
        <v>140</v>
      </c>
      <c r="D241" s="165">
        <f>Перечень!Y234</f>
        <v>0</v>
      </c>
      <c r="E241" s="19" t="s">
        <v>117</v>
      </c>
      <c r="F241" s="167">
        <f>Перечень!AA234</f>
        <v>0</v>
      </c>
      <c r="G241" s="103"/>
      <c r="H241" s="83">
        <f t="shared" si="16"/>
        <v>0</v>
      </c>
      <c r="I241" s="134" t="s">
        <v>250</v>
      </c>
      <c r="J241" s="168">
        <f>Перечень!AC234</f>
        <v>0</v>
      </c>
      <c r="K241" s="133"/>
      <c r="L241" s="91">
        <f t="shared" si="14"/>
        <v>0</v>
      </c>
      <c r="M241" s="173">
        <f>Перечень!AD234</f>
        <v>0</v>
      </c>
      <c r="N241" s="132"/>
      <c r="O241" s="83">
        <f t="shared" si="15"/>
        <v>0</v>
      </c>
    </row>
    <row r="242" spans="1:15" ht="12" customHeight="1">
      <c r="A242" s="243" t="s">
        <v>230</v>
      </c>
      <c r="B242" s="232" t="s">
        <v>238</v>
      </c>
      <c r="C242" s="119" t="s">
        <v>140</v>
      </c>
      <c r="D242" s="165">
        <f>Перечень!Y235</f>
        <v>0</v>
      </c>
      <c r="E242" s="19" t="s">
        <v>31</v>
      </c>
      <c r="F242" s="167">
        <f>Перечень!AA235</f>
        <v>0</v>
      </c>
      <c r="G242" s="103"/>
      <c r="H242" s="83">
        <f t="shared" si="16"/>
        <v>0</v>
      </c>
      <c r="I242" s="134" t="s">
        <v>250</v>
      </c>
      <c r="J242" s="168">
        <f>Перечень!AC235</f>
        <v>0</v>
      </c>
      <c r="K242" s="133"/>
      <c r="L242" s="91">
        <f t="shared" si="14"/>
        <v>0</v>
      </c>
      <c r="M242" s="173">
        <f>Перечень!AD235</f>
        <v>0</v>
      </c>
      <c r="N242" s="132"/>
      <c r="O242" s="83">
        <f t="shared" si="15"/>
        <v>0</v>
      </c>
    </row>
    <row r="243" spans="1:15" ht="15.75" customHeight="1">
      <c r="A243" s="244"/>
      <c r="B243" s="233"/>
      <c r="C243" s="119" t="s">
        <v>140</v>
      </c>
      <c r="D243" s="165">
        <f>Перечень!Y236</f>
        <v>0</v>
      </c>
      <c r="E243" s="19" t="s">
        <v>117</v>
      </c>
      <c r="F243" s="167">
        <f>Перечень!AA236</f>
        <v>0</v>
      </c>
      <c r="G243" s="103"/>
      <c r="H243" s="83">
        <f t="shared" si="16"/>
        <v>0</v>
      </c>
      <c r="I243" s="134" t="s">
        <v>250</v>
      </c>
      <c r="J243" s="168">
        <f>Перечень!AC236</f>
        <v>0</v>
      </c>
      <c r="K243" s="133"/>
      <c r="L243" s="91">
        <f t="shared" si="14"/>
        <v>0</v>
      </c>
      <c r="M243" s="173">
        <f>Перечень!AD236</f>
        <v>0</v>
      </c>
      <c r="N243" s="132"/>
      <c r="O243" s="83">
        <f t="shared" si="15"/>
        <v>0</v>
      </c>
    </row>
    <row r="244" spans="1:15" ht="15" customHeight="1">
      <c r="A244" s="243" t="s">
        <v>231</v>
      </c>
      <c r="B244" s="232" t="s">
        <v>239</v>
      </c>
      <c r="C244" s="119" t="s">
        <v>140</v>
      </c>
      <c r="D244" s="165">
        <f>Перечень!Y237</f>
        <v>2</v>
      </c>
      <c r="E244" s="19" t="s">
        <v>31</v>
      </c>
      <c r="F244" s="167">
        <f>Перечень!AA237</f>
        <v>90</v>
      </c>
      <c r="G244" s="103"/>
      <c r="H244" s="83">
        <f t="shared" si="16"/>
        <v>-90</v>
      </c>
      <c r="I244" s="134" t="s">
        <v>250</v>
      </c>
      <c r="J244" s="168">
        <f>Перечень!AC237</f>
        <v>0.2</v>
      </c>
      <c r="K244" s="133"/>
      <c r="L244" s="91">
        <f t="shared" si="14"/>
        <v>-0.2</v>
      </c>
      <c r="M244" s="173">
        <f>Перечень!AD237</f>
        <v>0.9</v>
      </c>
      <c r="N244" s="132"/>
      <c r="O244" s="83">
        <f t="shared" si="15"/>
        <v>-0.9</v>
      </c>
    </row>
    <row r="245" spans="1:15" ht="14.25" customHeight="1">
      <c r="A245" s="244"/>
      <c r="B245" s="233"/>
      <c r="C245" s="119" t="s">
        <v>140</v>
      </c>
      <c r="D245" s="165">
        <f>Перечень!Y238</f>
        <v>0</v>
      </c>
      <c r="E245" s="19" t="s">
        <v>117</v>
      </c>
      <c r="F245" s="167">
        <f>Перечень!AA238</f>
        <v>0</v>
      </c>
      <c r="G245" s="103"/>
      <c r="H245" s="83">
        <f t="shared" si="16"/>
        <v>0</v>
      </c>
      <c r="I245" s="134" t="s">
        <v>250</v>
      </c>
      <c r="J245" s="168">
        <f>Перечень!AC238</f>
        <v>0</v>
      </c>
      <c r="K245" s="133"/>
      <c r="L245" s="91">
        <f t="shared" si="14"/>
        <v>0</v>
      </c>
      <c r="M245" s="173">
        <f>Перечень!AD238</f>
        <v>0</v>
      </c>
      <c r="N245" s="132"/>
      <c r="O245" s="83">
        <f t="shared" si="15"/>
        <v>0</v>
      </c>
    </row>
    <row r="246" spans="1:15" ht="12" customHeight="1">
      <c r="A246" s="243" t="s">
        <v>232</v>
      </c>
      <c r="B246" s="232" t="s">
        <v>183</v>
      </c>
      <c r="C246" s="119" t="s">
        <v>140</v>
      </c>
      <c r="D246" s="165">
        <f>Перечень!Y239</f>
        <v>0</v>
      </c>
      <c r="E246" s="19" t="s">
        <v>31</v>
      </c>
      <c r="F246" s="167">
        <f>Перечень!AA239</f>
        <v>0</v>
      </c>
      <c r="G246" s="103"/>
      <c r="H246" s="83">
        <f t="shared" si="16"/>
        <v>0</v>
      </c>
      <c r="I246" s="134"/>
      <c r="J246" s="171">
        <f>Перечень!AC239</f>
        <v>0</v>
      </c>
      <c r="K246" s="135"/>
      <c r="L246" s="164">
        <f t="shared" si="14"/>
        <v>0</v>
      </c>
      <c r="M246" s="173">
        <f>Перечень!AD239</f>
        <v>0</v>
      </c>
      <c r="N246" s="132"/>
      <c r="O246" s="83">
        <f t="shared" si="15"/>
        <v>0</v>
      </c>
    </row>
    <row r="247" spans="1:15" ht="16.5" customHeight="1">
      <c r="A247" s="244"/>
      <c r="B247" s="233"/>
      <c r="C247" s="119" t="s">
        <v>140</v>
      </c>
      <c r="D247" s="165">
        <f>Перечень!Y240</f>
        <v>0</v>
      </c>
      <c r="E247" s="19" t="s">
        <v>117</v>
      </c>
      <c r="F247" s="167">
        <f>Перечень!AA240</f>
        <v>0</v>
      </c>
      <c r="G247" s="103"/>
      <c r="H247" s="83">
        <f t="shared" si="16"/>
        <v>0</v>
      </c>
      <c r="I247" s="134"/>
      <c r="J247" s="171">
        <f>Перечень!AC240</f>
        <v>0</v>
      </c>
      <c r="K247" s="135"/>
      <c r="L247" s="164">
        <f t="shared" si="14"/>
        <v>0</v>
      </c>
      <c r="M247" s="173">
        <f>Перечень!AD240</f>
        <v>0</v>
      </c>
      <c r="N247" s="132"/>
      <c r="O247" s="83">
        <f t="shared" si="15"/>
        <v>0</v>
      </c>
    </row>
    <row r="248" spans="1:15" ht="13.5" customHeight="1">
      <c r="A248" s="243" t="s">
        <v>233</v>
      </c>
      <c r="B248" s="232" t="s">
        <v>183</v>
      </c>
      <c r="C248" s="119" t="s">
        <v>140</v>
      </c>
      <c r="D248" s="165">
        <f>Перечень!Y241</f>
        <v>0</v>
      </c>
      <c r="E248" s="19" t="s">
        <v>31</v>
      </c>
      <c r="F248" s="167">
        <f>Перечень!AA241</f>
        <v>0</v>
      </c>
      <c r="G248" s="103"/>
      <c r="H248" s="83">
        <f t="shared" si="16"/>
        <v>0</v>
      </c>
      <c r="I248" s="134"/>
      <c r="J248" s="171">
        <f>Перечень!AC241</f>
        <v>0</v>
      </c>
      <c r="K248" s="135"/>
      <c r="L248" s="164">
        <f t="shared" si="14"/>
        <v>0</v>
      </c>
      <c r="M248" s="173">
        <f>Перечень!AD241</f>
        <v>0</v>
      </c>
      <c r="N248" s="132"/>
      <c r="O248" s="83">
        <f t="shared" si="15"/>
        <v>0</v>
      </c>
    </row>
    <row r="249" spans="1:15" ht="12.75" customHeight="1">
      <c r="A249" s="244"/>
      <c r="B249" s="233"/>
      <c r="C249" s="119" t="s">
        <v>140</v>
      </c>
      <c r="D249" s="165">
        <f>Перечень!Y242</f>
        <v>0</v>
      </c>
      <c r="E249" s="19" t="s">
        <v>117</v>
      </c>
      <c r="F249" s="167">
        <f>Перечень!AA242</f>
        <v>0</v>
      </c>
      <c r="G249" s="103"/>
      <c r="H249" s="83">
        <f t="shared" si="16"/>
        <v>0</v>
      </c>
      <c r="I249" s="134"/>
      <c r="J249" s="171">
        <f>Перечень!AC242</f>
        <v>0</v>
      </c>
      <c r="K249" s="135"/>
      <c r="L249" s="164">
        <f t="shared" si="14"/>
        <v>0</v>
      </c>
      <c r="M249" s="173">
        <f>Перечень!AD242</f>
        <v>0</v>
      </c>
      <c r="N249" s="132"/>
      <c r="O249" s="83">
        <f t="shared" si="15"/>
        <v>0</v>
      </c>
    </row>
    <row r="250" spans="1:15" ht="12" customHeight="1">
      <c r="A250" s="237" t="s">
        <v>240</v>
      </c>
      <c r="B250" s="238"/>
      <c r="C250" s="63"/>
      <c r="D250" s="73"/>
      <c r="E250" s="65" t="s">
        <v>31</v>
      </c>
      <c r="F250" s="66">
        <f>F232+F234+F236+F238+F240+F242+F244+F246+F248</f>
        <v>90</v>
      </c>
      <c r="G250" s="66">
        <f>G232+G234+G236+G238+G240+G242+G244+G246+G248</f>
        <v>0</v>
      </c>
      <c r="H250" s="66">
        <f t="shared" si="16"/>
        <v>-90</v>
      </c>
      <c r="I250" s="67" t="s">
        <v>29</v>
      </c>
      <c r="J250" s="92">
        <f>J232+J234+J236+J238+J240+J242+J244+J246+J248</f>
        <v>0.2</v>
      </c>
      <c r="K250" s="92">
        <f>K232+K234+K236+K238+K240+K242+K244+K246+K248</f>
        <v>0</v>
      </c>
      <c r="L250" s="92">
        <f t="shared" si="14"/>
        <v>-0.2</v>
      </c>
      <c r="M250" s="66">
        <f>M232+M234+M236+M238+M240+M242+M244+M246+M248</f>
        <v>0.9</v>
      </c>
      <c r="N250" s="66">
        <f>N232+N234+N236+N238+N240+N242+N244+N246+N248</f>
        <v>0</v>
      </c>
      <c r="O250" s="66">
        <f t="shared" si="15"/>
        <v>-0.9</v>
      </c>
    </row>
    <row r="251" spans="1:15" ht="13.5" customHeight="1">
      <c r="A251" s="239"/>
      <c r="B251" s="240"/>
      <c r="C251" s="68"/>
      <c r="D251" s="73"/>
      <c r="E251" s="65" t="s">
        <v>117</v>
      </c>
      <c r="F251" s="66">
        <f>F233+F235+F237+F239+F241+F243+F245+F247+F249</f>
        <v>0</v>
      </c>
      <c r="G251" s="66">
        <f>G233+G235+G237+G239+G241+G243+G245+G247+G249</f>
        <v>0</v>
      </c>
      <c r="H251" s="66">
        <f t="shared" si="16"/>
        <v>0</v>
      </c>
      <c r="I251" s="69"/>
      <c r="J251" s="92">
        <f>J233+J235+J237+J239+J241+J243+J245+J247+J249</f>
        <v>0</v>
      </c>
      <c r="K251" s="92">
        <f>K233+K235+K237+K239+K241+K243+K245+K247+K249</f>
        <v>0</v>
      </c>
      <c r="L251" s="92">
        <f t="shared" si="14"/>
        <v>0</v>
      </c>
      <c r="M251" s="66">
        <f>M233+M235+M237+M239+M241+M243+M245+M247+M249</f>
        <v>0</v>
      </c>
      <c r="N251" s="66">
        <f>N233+N235+N237+N239+N241+N243+N245+N247+N249</f>
        <v>0</v>
      </c>
      <c r="O251" s="66">
        <f t="shared" si="15"/>
        <v>0</v>
      </c>
    </row>
    <row r="252" spans="1:15" ht="12.75">
      <c r="A252" s="241"/>
      <c r="B252" s="242"/>
      <c r="C252" s="68"/>
      <c r="D252" s="74"/>
      <c r="E252" s="71" t="s">
        <v>129</v>
      </c>
      <c r="F252" s="72">
        <f>F250+F251</f>
        <v>90</v>
      </c>
      <c r="G252" s="72">
        <f>G250+G251</f>
        <v>0</v>
      </c>
      <c r="H252" s="72">
        <f t="shared" si="16"/>
        <v>-90</v>
      </c>
      <c r="I252" s="69"/>
      <c r="J252" s="93">
        <f>J250+J251</f>
        <v>0.2</v>
      </c>
      <c r="K252" s="93">
        <f>K250+K251</f>
        <v>0</v>
      </c>
      <c r="L252" s="93">
        <f t="shared" si="14"/>
        <v>-0.2</v>
      </c>
      <c r="M252" s="72">
        <f>M250+M251</f>
        <v>0.9</v>
      </c>
      <c r="N252" s="72">
        <f>N250+N251</f>
        <v>0</v>
      </c>
      <c r="O252" s="72">
        <f t="shared" si="15"/>
        <v>-0.9</v>
      </c>
    </row>
    <row r="253" spans="1:15" ht="24">
      <c r="A253" s="62">
        <v>6</v>
      </c>
      <c r="B253" s="62" t="s">
        <v>286</v>
      </c>
      <c r="C253" s="117"/>
      <c r="D253" s="118"/>
      <c r="E253" s="30"/>
      <c r="F253" s="126"/>
      <c r="G253" s="126"/>
      <c r="H253" s="127"/>
      <c r="I253" s="118"/>
      <c r="J253" s="128"/>
      <c r="K253" s="128"/>
      <c r="L253" s="128"/>
      <c r="M253" s="129"/>
      <c r="N253" s="129"/>
      <c r="O253" s="129"/>
    </row>
    <row r="254" spans="1:15" ht="34.5" customHeight="1">
      <c r="A254" s="243" t="s">
        <v>242</v>
      </c>
      <c r="B254" s="315" t="s">
        <v>288</v>
      </c>
      <c r="C254" s="119" t="s">
        <v>140</v>
      </c>
      <c r="D254" s="165">
        <f>Перечень!Y247</f>
        <v>0</v>
      </c>
      <c r="E254" s="19" t="s">
        <v>31</v>
      </c>
      <c r="F254" s="167">
        <f>Перечень!AA247</f>
        <v>0</v>
      </c>
      <c r="G254" s="103"/>
      <c r="H254" s="83">
        <f aca="true" t="shared" si="17" ref="H254:H266">G254-F254</f>
        <v>0</v>
      </c>
      <c r="I254" s="119" t="s">
        <v>295</v>
      </c>
      <c r="J254" s="172">
        <f>Перечень!AC247</f>
        <v>0</v>
      </c>
      <c r="K254" s="132"/>
      <c r="L254" s="83">
        <f t="shared" si="14"/>
        <v>0</v>
      </c>
      <c r="M254" s="173">
        <f>Перечень!AD247</f>
        <v>0</v>
      </c>
      <c r="N254" s="132"/>
      <c r="O254" s="83">
        <f t="shared" si="15"/>
        <v>0</v>
      </c>
    </row>
    <row r="255" spans="1:15" ht="59.25" customHeight="1">
      <c r="A255" s="244"/>
      <c r="B255" s="316"/>
      <c r="C255" s="119" t="s">
        <v>140</v>
      </c>
      <c r="D255" s="165">
        <f>Перечень!Y248</f>
        <v>0</v>
      </c>
      <c r="E255" s="19" t="s">
        <v>117</v>
      </c>
      <c r="F255" s="167">
        <f>Перечень!AA248</f>
        <v>0</v>
      </c>
      <c r="G255" s="103"/>
      <c r="H255" s="83">
        <f t="shared" si="17"/>
        <v>0</v>
      </c>
      <c r="I255" s="119" t="s">
        <v>295</v>
      </c>
      <c r="J255" s="172">
        <f>Перечень!AC248</f>
        <v>0</v>
      </c>
      <c r="K255" s="132"/>
      <c r="L255" s="83">
        <f t="shared" si="14"/>
        <v>0</v>
      </c>
      <c r="M255" s="173">
        <f>Перечень!AD248</f>
        <v>0</v>
      </c>
      <c r="N255" s="132"/>
      <c r="O255" s="83">
        <f t="shared" si="15"/>
        <v>0</v>
      </c>
    </row>
    <row r="256" spans="1:15" ht="22.5">
      <c r="A256" s="243" t="s">
        <v>243</v>
      </c>
      <c r="B256" s="315" t="s">
        <v>287</v>
      </c>
      <c r="C256" s="119" t="s">
        <v>140</v>
      </c>
      <c r="D256" s="165">
        <f>Перечень!Y249</f>
        <v>0</v>
      </c>
      <c r="E256" s="19" t="s">
        <v>31</v>
      </c>
      <c r="F256" s="167">
        <f>Перечень!AA249</f>
        <v>0</v>
      </c>
      <c r="G256" s="103"/>
      <c r="H256" s="83">
        <f t="shared" si="17"/>
        <v>0</v>
      </c>
      <c r="I256" s="119" t="s">
        <v>295</v>
      </c>
      <c r="J256" s="172">
        <f>Перечень!AC249</f>
        <v>0</v>
      </c>
      <c r="K256" s="132"/>
      <c r="L256" s="83">
        <f t="shared" si="14"/>
        <v>0</v>
      </c>
      <c r="M256" s="173">
        <f>Перечень!AD249</f>
        <v>0</v>
      </c>
      <c r="N256" s="132"/>
      <c r="O256" s="83">
        <f t="shared" si="15"/>
        <v>0</v>
      </c>
    </row>
    <row r="257" spans="1:15" ht="36" customHeight="1">
      <c r="A257" s="244"/>
      <c r="B257" s="316"/>
      <c r="C257" s="119" t="s">
        <v>140</v>
      </c>
      <c r="D257" s="165">
        <f>Перечень!Y250</f>
        <v>0</v>
      </c>
      <c r="E257" s="19" t="s">
        <v>117</v>
      </c>
      <c r="F257" s="167">
        <f>Перечень!AA250</f>
        <v>0</v>
      </c>
      <c r="G257" s="103"/>
      <c r="H257" s="83">
        <f t="shared" si="17"/>
        <v>0</v>
      </c>
      <c r="I257" s="119" t="s">
        <v>295</v>
      </c>
      <c r="J257" s="172">
        <f>Перечень!AC250</f>
        <v>0</v>
      </c>
      <c r="K257" s="132"/>
      <c r="L257" s="83">
        <f t="shared" si="14"/>
        <v>0</v>
      </c>
      <c r="M257" s="173">
        <f>Перечень!AD250</f>
        <v>0</v>
      </c>
      <c r="N257" s="132"/>
      <c r="O257" s="83">
        <f t="shared" si="15"/>
        <v>0</v>
      </c>
    </row>
    <row r="258" spans="1:15" ht="13.5" customHeight="1">
      <c r="A258" s="243" t="s">
        <v>244</v>
      </c>
      <c r="B258" s="232" t="s">
        <v>247</v>
      </c>
      <c r="C258" s="119" t="s">
        <v>140</v>
      </c>
      <c r="D258" s="165">
        <f>Перечень!Y251</f>
        <v>0</v>
      </c>
      <c r="E258" s="19" t="s">
        <v>31</v>
      </c>
      <c r="F258" s="167">
        <f>Перечень!AA251</f>
        <v>0</v>
      </c>
      <c r="G258" s="103"/>
      <c r="H258" s="83">
        <f t="shared" si="17"/>
        <v>0</v>
      </c>
      <c r="I258" s="119"/>
      <c r="J258" s="172">
        <f>Перечень!AC251</f>
        <v>0</v>
      </c>
      <c r="K258" s="132"/>
      <c r="L258" s="83">
        <f t="shared" si="14"/>
        <v>0</v>
      </c>
      <c r="M258" s="173">
        <f>Перечень!AD251</f>
        <v>0</v>
      </c>
      <c r="N258" s="132"/>
      <c r="O258" s="83">
        <f t="shared" si="15"/>
        <v>0</v>
      </c>
    </row>
    <row r="259" spans="1:15" ht="14.25" customHeight="1">
      <c r="A259" s="244"/>
      <c r="B259" s="233"/>
      <c r="C259" s="119" t="s">
        <v>140</v>
      </c>
      <c r="D259" s="165">
        <f>Перечень!Y252</f>
        <v>0</v>
      </c>
      <c r="E259" s="19" t="s">
        <v>117</v>
      </c>
      <c r="F259" s="167">
        <f>Перечень!AA252</f>
        <v>0</v>
      </c>
      <c r="G259" s="103"/>
      <c r="H259" s="83">
        <f t="shared" si="17"/>
        <v>0</v>
      </c>
      <c r="I259" s="119"/>
      <c r="J259" s="172">
        <f>Перечень!AC252</f>
        <v>0</v>
      </c>
      <c r="K259" s="132"/>
      <c r="L259" s="83">
        <f t="shared" si="14"/>
        <v>0</v>
      </c>
      <c r="M259" s="173">
        <f>Перечень!AD252</f>
        <v>0</v>
      </c>
      <c r="N259" s="132"/>
      <c r="O259" s="83">
        <f t="shared" si="15"/>
        <v>0</v>
      </c>
    </row>
    <row r="260" spans="1:15" ht="12.75" customHeight="1">
      <c r="A260" s="243" t="s">
        <v>245</v>
      </c>
      <c r="B260" s="232" t="s">
        <v>247</v>
      </c>
      <c r="C260" s="119" t="s">
        <v>140</v>
      </c>
      <c r="D260" s="165">
        <f>Перечень!Y253</f>
        <v>0</v>
      </c>
      <c r="E260" s="19" t="s">
        <v>31</v>
      </c>
      <c r="F260" s="167">
        <f>Перечень!AA253</f>
        <v>0</v>
      </c>
      <c r="G260" s="103"/>
      <c r="H260" s="83">
        <f t="shared" si="17"/>
        <v>0</v>
      </c>
      <c r="I260" s="119"/>
      <c r="J260" s="172">
        <f>Перечень!AC253</f>
        <v>0</v>
      </c>
      <c r="K260" s="132"/>
      <c r="L260" s="83">
        <f t="shared" si="14"/>
        <v>0</v>
      </c>
      <c r="M260" s="173">
        <f>Перечень!AD253</f>
        <v>0</v>
      </c>
      <c r="N260" s="132"/>
      <c r="O260" s="83">
        <f t="shared" si="15"/>
        <v>0</v>
      </c>
    </row>
    <row r="261" spans="1:15" ht="13.5" customHeight="1">
      <c r="A261" s="244"/>
      <c r="B261" s="233"/>
      <c r="C261" s="119" t="s">
        <v>140</v>
      </c>
      <c r="D261" s="165">
        <f>Перечень!Y254</f>
        <v>0</v>
      </c>
      <c r="E261" s="19" t="s">
        <v>117</v>
      </c>
      <c r="F261" s="167">
        <f>Перечень!AA254</f>
        <v>0</v>
      </c>
      <c r="G261" s="103"/>
      <c r="H261" s="83">
        <f t="shared" si="17"/>
        <v>0</v>
      </c>
      <c r="I261" s="119"/>
      <c r="J261" s="172">
        <f>Перечень!AC254</f>
        <v>0</v>
      </c>
      <c r="K261" s="132"/>
      <c r="L261" s="83">
        <f t="shared" si="14"/>
        <v>0</v>
      </c>
      <c r="M261" s="173">
        <f>Перечень!AD254</f>
        <v>0</v>
      </c>
      <c r="N261" s="132"/>
      <c r="O261" s="83">
        <f t="shared" si="15"/>
        <v>0</v>
      </c>
    </row>
    <row r="262" spans="1:15" ht="13.5" customHeight="1">
      <c r="A262" s="243" t="s">
        <v>246</v>
      </c>
      <c r="B262" s="232" t="s">
        <v>247</v>
      </c>
      <c r="C262" s="119" t="s">
        <v>140</v>
      </c>
      <c r="D262" s="165">
        <f>Перечень!Y255</f>
        <v>0</v>
      </c>
      <c r="E262" s="19" t="s">
        <v>31</v>
      </c>
      <c r="F262" s="167">
        <f>Перечень!AA255</f>
        <v>0</v>
      </c>
      <c r="G262" s="103"/>
      <c r="H262" s="83">
        <f t="shared" si="17"/>
        <v>0</v>
      </c>
      <c r="I262" s="119"/>
      <c r="J262" s="172">
        <f>Перечень!AC255</f>
        <v>0</v>
      </c>
      <c r="K262" s="132"/>
      <c r="L262" s="83">
        <f t="shared" si="14"/>
        <v>0</v>
      </c>
      <c r="M262" s="173">
        <f>Перечень!AD255</f>
        <v>0</v>
      </c>
      <c r="N262" s="132"/>
      <c r="O262" s="83">
        <f t="shared" si="15"/>
        <v>0</v>
      </c>
    </row>
    <row r="263" spans="1:15" ht="14.25" customHeight="1">
      <c r="A263" s="244"/>
      <c r="B263" s="233"/>
      <c r="C263" s="119" t="s">
        <v>140</v>
      </c>
      <c r="D263" s="165">
        <f>Перечень!Y256</f>
        <v>0</v>
      </c>
      <c r="E263" s="19" t="s">
        <v>117</v>
      </c>
      <c r="F263" s="167">
        <f>Перечень!AA256</f>
        <v>0</v>
      </c>
      <c r="G263" s="103"/>
      <c r="H263" s="83">
        <f t="shared" si="17"/>
        <v>0</v>
      </c>
      <c r="I263" s="119"/>
      <c r="J263" s="172">
        <f>Перечень!AC256</f>
        <v>0</v>
      </c>
      <c r="K263" s="132"/>
      <c r="L263" s="83">
        <f t="shared" si="14"/>
        <v>0</v>
      </c>
      <c r="M263" s="173">
        <f>Перечень!AD256</f>
        <v>0</v>
      </c>
      <c r="N263" s="132"/>
      <c r="O263" s="83">
        <f t="shared" si="15"/>
        <v>0</v>
      </c>
    </row>
    <row r="264" spans="1:15" ht="14.25" customHeight="1">
      <c r="A264" s="237" t="s">
        <v>248</v>
      </c>
      <c r="B264" s="238"/>
      <c r="C264" s="63"/>
      <c r="D264" s="73"/>
      <c r="E264" s="65" t="s">
        <v>31</v>
      </c>
      <c r="F264" s="66">
        <f>F254+F256+F258+F260+F262</f>
        <v>0</v>
      </c>
      <c r="G264" s="66">
        <f>G254+G256+G258+G260+G262</f>
        <v>0</v>
      </c>
      <c r="H264" s="66">
        <f t="shared" si="17"/>
        <v>0</v>
      </c>
      <c r="I264" s="67" t="s">
        <v>29</v>
      </c>
      <c r="J264" s="66">
        <f>J254+J256+J258+J260+J262</f>
        <v>0</v>
      </c>
      <c r="K264" s="66">
        <f>K254+K256+K258+K260+K262</f>
        <v>0</v>
      </c>
      <c r="L264" s="66">
        <f t="shared" si="14"/>
        <v>0</v>
      </c>
      <c r="M264" s="66">
        <f>M254+M256+M258+M260+M262</f>
        <v>0</v>
      </c>
      <c r="N264" s="66">
        <f>N254+N256+N258+N260+N262</f>
        <v>0</v>
      </c>
      <c r="O264" s="66">
        <f t="shared" si="15"/>
        <v>0</v>
      </c>
    </row>
    <row r="265" spans="1:15" ht="13.5" customHeight="1">
      <c r="A265" s="239"/>
      <c r="B265" s="240"/>
      <c r="C265" s="68"/>
      <c r="D265" s="73"/>
      <c r="E265" s="65" t="s">
        <v>117</v>
      </c>
      <c r="F265" s="66">
        <f>F255+F257+F259+F261+F263</f>
        <v>0</v>
      </c>
      <c r="G265" s="66">
        <f>G255+G257+G259+G261+G263</f>
        <v>0</v>
      </c>
      <c r="H265" s="66">
        <f t="shared" si="17"/>
        <v>0</v>
      </c>
      <c r="I265" s="69"/>
      <c r="J265" s="66">
        <f>J255+J257+J259+J261+J263</f>
        <v>0</v>
      </c>
      <c r="K265" s="66">
        <f>K255+K257+K259+K261+K263</f>
        <v>0</v>
      </c>
      <c r="L265" s="66">
        <f t="shared" si="14"/>
        <v>0</v>
      </c>
      <c r="M265" s="66">
        <f>M255+M257+M259+M261+M263</f>
        <v>0</v>
      </c>
      <c r="N265" s="66">
        <f>N255+N257+N259+N261+N263</f>
        <v>0</v>
      </c>
      <c r="O265" s="66">
        <f t="shared" si="15"/>
        <v>0</v>
      </c>
    </row>
    <row r="266" spans="1:15" ht="12.75">
      <c r="A266" s="241"/>
      <c r="B266" s="242"/>
      <c r="C266" s="68"/>
      <c r="D266" s="74"/>
      <c r="E266" s="71" t="s">
        <v>129</v>
      </c>
      <c r="F266" s="72">
        <f>F264+F265</f>
        <v>0</v>
      </c>
      <c r="G266" s="72">
        <f>G264+G265</f>
        <v>0</v>
      </c>
      <c r="H266" s="72">
        <f t="shared" si="17"/>
        <v>0</v>
      </c>
      <c r="I266" s="69"/>
      <c r="J266" s="72">
        <f>J264+J265</f>
        <v>0</v>
      </c>
      <c r="K266" s="72">
        <f>K264+K265</f>
        <v>0</v>
      </c>
      <c r="L266" s="72">
        <f t="shared" si="14"/>
        <v>0</v>
      </c>
      <c r="M266" s="72">
        <f>M264+M265</f>
        <v>0</v>
      </c>
      <c r="N266" s="72">
        <f>N264+N265</f>
        <v>0</v>
      </c>
      <c r="O266" s="72">
        <f t="shared" si="15"/>
        <v>0</v>
      </c>
    </row>
    <row r="267" spans="1:15" ht="12.75">
      <c r="A267" s="62">
        <v>7</v>
      </c>
      <c r="B267" s="62" t="s">
        <v>241</v>
      </c>
      <c r="C267" s="117"/>
      <c r="D267" s="118"/>
      <c r="E267" s="30"/>
      <c r="F267" s="126"/>
      <c r="G267" s="126"/>
      <c r="H267" s="127"/>
      <c r="I267" s="118"/>
      <c r="J267" s="128"/>
      <c r="K267" s="128"/>
      <c r="L267" s="128"/>
      <c r="M267" s="129"/>
      <c r="N267" s="129"/>
      <c r="O267" s="129"/>
    </row>
    <row r="268" spans="1:15" ht="14.25" customHeight="1">
      <c r="A268" s="243" t="s">
        <v>289</v>
      </c>
      <c r="B268" s="232" t="s">
        <v>304</v>
      </c>
      <c r="C268" s="119" t="s">
        <v>140</v>
      </c>
      <c r="D268" s="165">
        <f>Перечень!Y261</f>
        <v>0</v>
      </c>
      <c r="E268" s="19" t="s">
        <v>31</v>
      </c>
      <c r="F268" s="167">
        <f>Перечень!AA261</f>
        <v>0</v>
      </c>
      <c r="G268" s="103"/>
      <c r="H268" s="83">
        <f aca="true" t="shared" si="18" ref="H268:H283">G268-F268</f>
        <v>0</v>
      </c>
      <c r="I268" s="130" t="s">
        <v>249</v>
      </c>
      <c r="J268" s="168">
        <f>Перечень!AC261</f>
        <v>0</v>
      </c>
      <c r="K268" s="133"/>
      <c r="L268" s="91">
        <f t="shared" si="14"/>
        <v>0</v>
      </c>
      <c r="M268" s="173">
        <f>Перечень!AD261</f>
        <v>0</v>
      </c>
      <c r="N268" s="132"/>
      <c r="O268" s="83">
        <f t="shared" si="15"/>
        <v>0</v>
      </c>
    </row>
    <row r="269" spans="1:15" ht="22.5" customHeight="1">
      <c r="A269" s="244"/>
      <c r="B269" s="233"/>
      <c r="C269" s="119" t="s">
        <v>140</v>
      </c>
      <c r="D269" s="165">
        <f>Перечень!Y262</f>
        <v>0</v>
      </c>
      <c r="E269" s="19" t="s">
        <v>117</v>
      </c>
      <c r="F269" s="167">
        <f>Перечень!AA262</f>
        <v>0</v>
      </c>
      <c r="G269" s="103"/>
      <c r="H269" s="83">
        <f t="shared" si="18"/>
        <v>0</v>
      </c>
      <c r="I269" s="130" t="s">
        <v>249</v>
      </c>
      <c r="J269" s="168">
        <f>Перечень!AC262</f>
        <v>0</v>
      </c>
      <c r="K269" s="133"/>
      <c r="L269" s="91">
        <f t="shared" si="14"/>
        <v>0</v>
      </c>
      <c r="M269" s="173">
        <f>Перечень!AD262</f>
        <v>0</v>
      </c>
      <c r="N269" s="132"/>
      <c r="O269" s="83">
        <f t="shared" si="15"/>
        <v>0</v>
      </c>
    </row>
    <row r="270" spans="1:15" ht="12" customHeight="1">
      <c r="A270" s="243" t="s">
        <v>290</v>
      </c>
      <c r="B270" s="232" t="s">
        <v>247</v>
      </c>
      <c r="C270" s="119" t="s">
        <v>140</v>
      </c>
      <c r="D270" s="165">
        <f>Перечень!Y263</f>
        <v>0</v>
      </c>
      <c r="E270" s="19" t="s">
        <v>31</v>
      </c>
      <c r="F270" s="167">
        <f>Перечень!AA263</f>
        <v>0</v>
      </c>
      <c r="G270" s="103"/>
      <c r="H270" s="83">
        <f t="shared" si="18"/>
        <v>0</v>
      </c>
      <c r="I270" s="119"/>
      <c r="J270" s="168">
        <f>Перечень!AC263</f>
        <v>0</v>
      </c>
      <c r="K270" s="133"/>
      <c r="L270" s="91">
        <f t="shared" si="14"/>
        <v>0</v>
      </c>
      <c r="M270" s="173">
        <f>Перечень!AD263</f>
        <v>0</v>
      </c>
      <c r="N270" s="132"/>
      <c r="O270" s="83">
        <f t="shared" si="15"/>
        <v>0</v>
      </c>
    </row>
    <row r="271" spans="1:15" ht="14.25" customHeight="1">
      <c r="A271" s="244"/>
      <c r="B271" s="233"/>
      <c r="C271" s="119" t="s">
        <v>140</v>
      </c>
      <c r="D271" s="165">
        <f>Перечень!Y264</f>
        <v>0</v>
      </c>
      <c r="E271" s="19" t="s">
        <v>117</v>
      </c>
      <c r="F271" s="167">
        <f>Перечень!AA264</f>
        <v>0</v>
      </c>
      <c r="G271" s="103"/>
      <c r="H271" s="83">
        <f t="shared" si="18"/>
        <v>0</v>
      </c>
      <c r="I271" s="119"/>
      <c r="J271" s="168">
        <f>Перечень!AC264</f>
        <v>0</v>
      </c>
      <c r="K271" s="133"/>
      <c r="L271" s="91">
        <f t="shared" si="14"/>
        <v>0</v>
      </c>
      <c r="M271" s="173">
        <f>Перечень!AD264</f>
        <v>0</v>
      </c>
      <c r="N271" s="132"/>
      <c r="O271" s="83">
        <f t="shared" si="15"/>
        <v>0</v>
      </c>
    </row>
    <row r="272" spans="1:15" ht="13.5" customHeight="1">
      <c r="A272" s="243" t="s">
        <v>291</v>
      </c>
      <c r="B272" s="232" t="s">
        <v>247</v>
      </c>
      <c r="C272" s="119" t="s">
        <v>140</v>
      </c>
      <c r="D272" s="165">
        <f>Перечень!Y265</f>
        <v>0</v>
      </c>
      <c r="E272" s="19" t="s">
        <v>31</v>
      </c>
      <c r="F272" s="167">
        <f>Перечень!AA265</f>
        <v>0</v>
      </c>
      <c r="G272" s="103"/>
      <c r="H272" s="83">
        <f t="shared" si="18"/>
        <v>0</v>
      </c>
      <c r="I272" s="119"/>
      <c r="J272" s="168">
        <f>Перечень!AC265</f>
        <v>0</v>
      </c>
      <c r="K272" s="133"/>
      <c r="L272" s="91">
        <f t="shared" si="14"/>
        <v>0</v>
      </c>
      <c r="M272" s="173">
        <f>Перечень!AD265</f>
        <v>0</v>
      </c>
      <c r="N272" s="132"/>
      <c r="O272" s="83">
        <f t="shared" si="15"/>
        <v>0</v>
      </c>
    </row>
    <row r="273" spans="1:15" ht="13.5" customHeight="1">
      <c r="A273" s="244"/>
      <c r="B273" s="233"/>
      <c r="C273" s="119" t="s">
        <v>140</v>
      </c>
      <c r="D273" s="165">
        <f>Перечень!Y266</f>
        <v>0</v>
      </c>
      <c r="E273" s="19" t="s">
        <v>117</v>
      </c>
      <c r="F273" s="167">
        <f>Перечень!AA266</f>
        <v>0</v>
      </c>
      <c r="G273" s="103"/>
      <c r="H273" s="83">
        <f t="shared" si="18"/>
        <v>0</v>
      </c>
      <c r="I273" s="119"/>
      <c r="J273" s="168">
        <f>Перечень!AC266</f>
        <v>0</v>
      </c>
      <c r="K273" s="133"/>
      <c r="L273" s="91">
        <f t="shared" si="14"/>
        <v>0</v>
      </c>
      <c r="M273" s="173">
        <f>Перечень!AD266</f>
        <v>0</v>
      </c>
      <c r="N273" s="132"/>
      <c r="O273" s="83">
        <f t="shared" si="15"/>
        <v>0</v>
      </c>
    </row>
    <row r="274" spans="1:15" ht="13.5" customHeight="1">
      <c r="A274" s="243" t="s">
        <v>292</v>
      </c>
      <c r="B274" s="232" t="s">
        <v>247</v>
      </c>
      <c r="C274" s="119" t="s">
        <v>140</v>
      </c>
      <c r="D274" s="165">
        <f>Перечень!Y267</f>
        <v>0</v>
      </c>
      <c r="E274" s="19" t="s">
        <v>31</v>
      </c>
      <c r="F274" s="167">
        <f>Перечень!AA267</f>
        <v>0</v>
      </c>
      <c r="G274" s="103"/>
      <c r="H274" s="83">
        <f t="shared" si="18"/>
        <v>0</v>
      </c>
      <c r="I274" s="119"/>
      <c r="J274" s="168">
        <f>Перечень!AC267</f>
        <v>0</v>
      </c>
      <c r="K274" s="133"/>
      <c r="L274" s="91">
        <f t="shared" si="14"/>
        <v>0</v>
      </c>
      <c r="M274" s="173">
        <f>Перечень!AD267</f>
        <v>0</v>
      </c>
      <c r="N274" s="132"/>
      <c r="O274" s="83">
        <f t="shared" si="15"/>
        <v>0</v>
      </c>
    </row>
    <row r="275" spans="1:15" ht="16.5" customHeight="1">
      <c r="A275" s="244"/>
      <c r="B275" s="233"/>
      <c r="C275" s="119" t="s">
        <v>140</v>
      </c>
      <c r="D275" s="165">
        <f>Перечень!Y268</f>
        <v>0</v>
      </c>
      <c r="E275" s="19" t="s">
        <v>117</v>
      </c>
      <c r="F275" s="167">
        <f>Перечень!AA268</f>
        <v>0</v>
      </c>
      <c r="G275" s="103"/>
      <c r="H275" s="83">
        <f t="shared" si="18"/>
        <v>0</v>
      </c>
      <c r="I275" s="119"/>
      <c r="J275" s="168">
        <f>Перечень!AC268</f>
        <v>0</v>
      </c>
      <c r="K275" s="133"/>
      <c r="L275" s="91">
        <f t="shared" si="14"/>
        <v>0</v>
      </c>
      <c r="M275" s="173">
        <f>Перечень!AD268</f>
        <v>0</v>
      </c>
      <c r="N275" s="132"/>
      <c r="O275" s="83">
        <f t="shared" si="15"/>
        <v>0</v>
      </c>
    </row>
    <row r="276" spans="1:15" ht="15" customHeight="1">
      <c r="A276" s="243" t="s">
        <v>293</v>
      </c>
      <c r="B276" s="232" t="s">
        <v>247</v>
      </c>
      <c r="C276" s="119" t="s">
        <v>140</v>
      </c>
      <c r="D276" s="165">
        <f>Перечень!Y269</f>
        <v>0</v>
      </c>
      <c r="E276" s="19" t="s">
        <v>31</v>
      </c>
      <c r="F276" s="167">
        <f>Перечень!AA269</f>
        <v>0</v>
      </c>
      <c r="G276" s="103"/>
      <c r="H276" s="83">
        <f t="shared" si="18"/>
        <v>0</v>
      </c>
      <c r="I276" s="119"/>
      <c r="J276" s="168">
        <f>Перечень!AC269</f>
        <v>0</v>
      </c>
      <c r="K276" s="133"/>
      <c r="L276" s="91">
        <f>K276-J276</f>
        <v>0</v>
      </c>
      <c r="M276" s="173">
        <f>Перечень!AD269</f>
        <v>0</v>
      </c>
      <c r="N276" s="132"/>
      <c r="O276" s="83">
        <f aca="true" t="shared" si="19" ref="O276:O283">N276-M276</f>
        <v>0</v>
      </c>
    </row>
    <row r="277" spans="1:15" ht="15" customHeight="1">
      <c r="A277" s="244"/>
      <c r="B277" s="233"/>
      <c r="C277" s="119" t="s">
        <v>140</v>
      </c>
      <c r="D277" s="165">
        <f>Перечень!Y270</f>
        <v>0</v>
      </c>
      <c r="E277" s="19" t="s">
        <v>117</v>
      </c>
      <c r="F277" s="167">
        <f>Перечень!AA270</f>
        <v>0</v>
      </c>
      <c r="G277" s="103"/>
      <c r="H277" s="83">
        <f t="shared" si="18"/>
        <v>0</v>
      </c>
      <c r="I277" s="119"/>
      <c r="J277" s="168">
        <f>Перечень!AC270</f>
        <v>0</v>
      </c>
      <c r="K277" s="133"/>
      <c r="L277" s="91">
        <f>K277-J277</f>
        <v>0</v>
      </c>
      <c r="M277" s="173">
        <f>Перечень!AD270</f>
        <v>0</v>
      </c>
      <c r="N277" s="132"/>
      <c r="O277" s="83">
        <f t="shared" si="19"/>
        <v>0</v>
      </c>
    </row>
    <row r="278" spans="1:15" ht="15" customHeight="1">
      <c r="A278" s="237" t="s">
        <v>294</v>
      </c>
      <c r="B278" s="238"/>
      <c r="C278" s="63"/>
      <c r="D278" s="73"/>
      <c r="E278" s="65" t="s">
        <v>31</v>
      </c>
      <c r="F278" s="66">
        <f>F268+F270+F272+F274+F276</f>
        <v>0</v>
      </c>
      <c r="G278" s="66">
        <f>G268+G270+G272+G274+G276</f>
        <v>0</v>
      </c>
      <c r="H278" s="66">
        <f t="shared" si="18"/>
        <v>0</v>
      </c>
      <c r="I278" s="67" t="s">
        <v>29</v>
      </c>
      <c r="J278" s="95" t="s">
        <v>29</v>
      </c>
      <c r="K278" s="95" t="s">
        <v>29</v>
      </c>
      <c r="L278" s="95" t="s">
        <v>29</v>
      </c>
      <c r="M278" s="66">
        <f>M268+M270+M272+M274+M276</f>
        <v>0</v>
      </c>
      <c r="N278" s="66">
        <f>N268+N270+N272+N274+N276</f>
        <v>0</v>
      </c>
      <c r="O278" s="66">
        <f t="shared" si="19"/>
        <v>0</v>
      </c>
    </row>
    <row r="279" spans="1:15" ht="15" customHeight="1">
      <c r="A279" s="239"/>
      <c r="B279" s="240"/>
      <c r="C279" s="68"/>
      <c r="D279" s="73"/>
      <c r="E279" s="65" t="s">
        <v>117</v>
      </c>
      <c r="F279" s="66">
        <f>F269+F271+F273+F275+F277</f>
        <v>0</v>
      </c>
      <c r="G279" s="66">
        <f>G269+G271+G273+G275+G277</f>
        <v>0</v>
      </c>
      <c r="H279" s="66">
        <f t="shared" si="18"/>
        <v>0</v>
      </c>
      <c r="I279" s="69"/>
      <c r="J279" s="96"/>
      <c r="K279" s="96"/>
      <c r="L279" s="96"/>
      <c r="M279" s="66">
        <f>M269+M271+M273+M275+M277</f>
        <v>0</v>
      </c>
      <c r="N279" s="66">
        <f>N269+N271+N273+N275+N277</f>
        <v>0</v>
      </c>
      <c r="O279" s="66">
        <f t="shared" si="19"/>
        <v>0</v>
      </c>
    </row>
    <row r="280" spans="1:15" ht="12.75">
      <c r="A280" s="241"/>
      <c r="B280" s="242"/>
      <c r="C280" s="68"/>
      <c r="D280" s="74"/>
      <c r="E280" s="71" t="s">
        <v>129</v>
      </c>
      <c r="F280" s="72">
        <f>F278+F279</f>
        <v>0</v>
      </c>
      <c r="G280" s="72">
        <f>G278+G279</f>
        <v>0</v>
      </c>
      <c r="H280" s="72">
        <f t="shared" si="18"/>
        <v>0</v>
      </c>
      <c r="I280" s="69"/>
      <c r="J280" s="96"/>
      <c r="K280" s="96"/>
      <c r="L280" s="96"/>
      <c r="M280" s="72">
        <f>M278+M279</f>
        <v>0</v>
      </c>
      <c r="N280" s="72">
        <f>N278+N279</f>
        <v>0</v>
      </c>
      <c r="O280" s="72">
        <f t="shared" si="19"/>
        <v>0</v>
      </c>
    </row>
    <row r="281" spans="1:15" ht="12.75" customHeight="1">
      <c r="A281" s="265" t="s">
        <v>267</v>
      </c>
      <c r="B281" s="266"/>
      <c r="C281" s="112"/>
      <c r="D281" s="112"/>
      <c r="E281" s="114" t="s">
        <v>31</v>
      </c>
      <c r="F281" s="115">
        <f>F65+F97+F208+F228+F250+F264+F278</f>
        <v>900</v>
      </c>
      <c r="G281" s="115">
        <f>G65+G97+G208+G228+G250+G264+G278</f>
        <v>0</v>
      </c>
      <c r="H281" s="115">
        <f t="shared" si="18"/>
        <v>-900</v>
      </c>
      <c r="I281" s="110" t="s">
        <v>29</v>
      </c>
      <c r="J281" s="111" t="s">
        <v>29</v>
      </c>
      <c r="K281" s="111" t="s">
        <v>29</v>
      </c>
      <c r="L281" s="111" t="s">
        <v>29</v>
      </c>
      <c r="M281" s="115">
        <f>M65+M97+M208+M228+M250+M264+M278</f>
        <v>19.5</v>
      </c>
      <c r="N281" s="115">
        <f>N65+N97+N208+N228+N250+N264+N278</f>
        <v>0</v>
      </c>
      <c r="O281" s="115">
        <f t="shared" si="19"/>
        <v>-19.5</v>
      </c>
    </row>
    <row r="282" spans="1:15" ht="12.75" customHeight="1">
      <c r="A282" s="267"/>
      <c r="B282" s="268"/>
      <c r="C282" s="112"/>
      <c r="D282" s="112"/>
      <c r="E282" s="114" t="s">
        <v>117</v>
      </c>
      <c r="F282" s="115">
        <f>F66+F98+F209+F229+F251+F265+F279</f>
        <v>0</v>
      </c>
      <c r="G282" s="115">
        <f>G66+G98+G209+G229+G251+G265+G279</f>
        <v>0</v>
      </c>
      <c r="H282" s="115">
        <f t="shared" si="18"/>
        <v>0</v>
      </c>
      <c r="I282" s="110" t="s">
        <v>29</v>
      </c>
      <c r="J282" s="111" t="s">
        <v>29</v>
      </c>
      <c r="K282" s="111" t="s">
        <v>29</v>
      </c>
      <c r="L282" s="111" t="s">
        <v>29</v>
      </c>
      <c r="M282" s="115">
        <f>M66+M98+M209+M229+M251+M265+M279</f>
        <v>0</v>
      </c>
      <c r="N282" s="115">
        <f>N66+N98+N209+N229+N251+N265+N279</f>
        <v>0</v>
      </c>
      <c r="O282" s="115">
        <f t="shared" si="19"/>
        <v>0</v>
      </c>
    </row>
    <row r="283" spans="1:15" ht="11.25" customHeight="1">
      <c r="A283" s="269"/>
      <c r="B283" s="270"/>
      <c r="C283" s="112"/>
      <c r="D283" s="113"/>
      <c r="E283" s="114" t="s">
        <v>129</v>
      </c>
      <c r="F283" s="115">
        <f>F281+F282</f>
        <v>900</v>
      </c>
      <c r="G283" s="115">
        <f>G281+G282</f>
        <v>0</v>
      </c>
      <c r="H283" s="115">
        <f t="shared" si="18"/>
        <v>-900</v>
      </c>
      <c r="I283" s="110"/>
      <c r="J283" s="111"/>
      <c r="K283" s="111"/>
      <c r="L283" s="111"/>
      <c r="M283" s="115">
        <f>M281+M282</f>
        <v>19.5</v>
      </c>
      <c r="N283" s="115">
        <f>N281+N282</f>
        <v>0</v>
      </c>
      <c r="O283" s="115">
        <f t="shared" si="19"/>
        <v>-19.5</v>
      </c>
    </row>
    <row r="284" spans="1:15" ht="12.75">
      <c r="A284" s="45"/>
      <c r="B284" s="46"/>
      <c r="C284" s="47"/>
      <c r="D284" s="47"/>
      <c r="E284" s="8"/>
      <c r="F284" s="144"/>
      <c r="G284" s="144"/>
      <c r="H284" s="145"/>
      <c r="I284" s="144"/>
      <c r="J284" s="144"/>
      <c r="K284" s="144"/>
      <c r="L284" s="144"/>
      <c r="M284" s="145"/>
      <c r="N284" s="145"/>
      <c r="O284" s="145"/>
    </row>
    <row r="285" spans="1:15" s="17" customFormat="1" ht="28.5" customHeight="1">
      <c r="A285" s="310" t="s">
        <v>330</v>
      </c>
      <c r="B285" s="311"/>
      <c r="C285" s="311"/>
      <c r="D285" s="311"/>
      <c r="E285" s="312"/>
      <c r="F285" s="159">
        <f>F283+'Отчет № 2 за 2019 год'!F285</f>
        <v>3182</v>
      </c>
      <c r="G285" s="159">
        <f>G283+'Отчет № 2 за 2019 год'!G285</f>
        <v>418</v>
      </c>
      <c r="H285" s="159">
        <f>G285-F285</f>
        <v>-2764</v>
      </c>
      <c r="I285" s="160"/>
      <c r="J285" s="160"/>
      <c r="K285" s="160"/>
      <c r="L285" s="160"/>
      <c r="M285" s="159">
        <f>M283+'Отчет № 2 за 2019 год'!M285</f>
        <v>76.1</v>
      </c>
      <c r="N285" s="159">
        <f>N283+'Отчет № 2 за 2019 год'!N285</f>
        <v>0</v>
      </c>
      <c r="O285" s="159">
        <f>N285-M285</f>
        <v>-76.1</v>
      </c>
    </row>
    <row r="286" spans="1:15" ht="12.75">
      <c r="A286" s="45"/>
      <c r="B286" s="46"/>
      <c r="C286" s="47"/>
      <c r="D286" s="47"/>
      <c r="E286" s="8"/>
      <c r="F286" s="8"/>
      <c r="G286" s="8"/>
      <c r="H286" s="9"/>
      <c r="I286" s="8"/>
      <c r="J286" s="8"/>
      <c r="K286" s="8"/>
      <c r="L286" s="8"/>
      <c r="M286" s="9"/>
      <c r="N286" s="9"/>
      <c r="O286" s="9"/>
    </row>
    <row r="287" spans="1:15" ht="12.75">
      <c r="A287" s="47"/>
      <c r="B287" s="8"/>
      <c r="C287" s="47"/>
      <c r="D287" s="47"/>
      <c r="E287" s="8"/>
      <c r="F287" s="8"/>
      <c r="G287" s="8"/>
      <c r="H287" s="9"/>
      <c r="I287" s="8"/>
      <c r="J287" s="8"/>
      <c r="K287" s="8"/>
      <c r="L287" s="8"/>
      <c r="M287" s="9"/>
      <c r="N287" s="9"/>
      <c r="O287" s="9"/>
    </row>
    <row r="288" ht="12.75">
      <c r="A288" t="s">
        <v>40</v>
      </c>
    </row>
    <row r="289" spans="1:14" ht="12.75">
      <c r="A289" t="s">
        <v>346</v>
      </c>
      <c r="H289" s="116"/>
      <c r="I289" s="116"/>
      <c r="J289" s="116"/>
      <c r="K289" s="116"/>
      <c r="L289" s="317" t="s">
        <v>365</v>
      </c>
      <c r="M289" s="116"/>
      <c r="N289" s="116"/>
    </row>
    <row r="290" spans="1:14" ht="12.75">
      <c r="A290" s="16" t="s">
        <v>42</v>
      </c>
      <c r="B290" s="16"/>
      <c r="C290" s="16"/>
      <c r="D290" s="16"/>
      <c r="E290" s="16"/>
      <c r="F290" s="16"/>
      <c r="G290" s="16"/>
      <c r="H290" s="161"/>
      <c r="I290" s="161"/>
      <c r="J290" s="161"/>
      <c r="K290" s="161"/>
      <c r="L290" s="161"/>
      <c r="M290" s="161"/>
      <c r="N290" s="161"/>
    </row>
    <row r="291" ht="12.75">
      <c r="B291" t="s">
        <v>72</v>
      </c>
    </row>
    <row r="293" ht="12.75">
      <c r="A293" t="s">
        <v>327</v>
      </c>
    </row>
    <row r="294" spans="1:13" ht="12.75">
      <c r="A294" t="s">
        <v>347</v>
      </c>
      <c r="H294" s="116"/>
      <c r="I294" s="116"/>
      <c r="J294" s="116"/>
      <c r="K294" s="116"/>
      <c r="L294" s="317" t="s">
        <v>364</v>
      </c>
      <c r="M294" s="116"/>
    </row>
    <row r="295" spans="1:13" ht="12.75">
      <c r="A295" s="16" t="s">
        <v>42</v>
      </c>
      <c r="B295" s="16"/>
      <c r="C295" s="16"/>
      <c r="D295" s="16"/>
      <c r="E295" s="16"/>
      <c r="F295" s="16"/>
      <c r="G295" s="16"/>
      <c r="H295" s="161"/>
      <c r="I295" s="161"/>
      <c r="J295" s="161"/>
      <c r="K295" s="161"/>
      <c r="L295" s="161"/>
      <c r="M295" s="161"/>
    </row>
    <row r="296" ht="12.75">
      <c r="A296" s="14"/>
    </row>
    <row r="297" ht="12.75">
      <c r="A297" s="14"/>
    </row>
    <row r="298" ht="12.75">
      <c r="A298" s="14"/>
    </row>
    <row r="299" spans="1:2" ht="12.75">
      <c r="A299" s="309" t="s">
        <v>333</v>
      </c>
      <c r="B299" s="309"/>
    </row>
    <row r="300" spans="1:15" ht="12.75">
      <c r="A300" s="47"/>
      <c r="B300" s="8"/>
      <c r="C300" s="47"/>
      <c r="D300" s="47"/>
      <c r="E300" s="8"/>
      <c r="F300" s="8"/>
      <c r="G300" s="8"/>
      <c r="H300" s="9"/>
      <c r="I300" s="8"/>
      <c r="J300" s="8"/>
      <c r="K300" s="8"/>
      <c r="L300" s="8"/>
      <c r="M300" s="9"/>
      <c r="N300" s="9"/>
      <c r="O300" s="9"/>
    </row>
    <row r="301" spans="1:15" ht="12.75">
      <c r="A301" s="47"/>
      <c r="B301" s="8"/>
      <c r="C301" s="47"/>
      <c r="D301" s="47"/>
      <c r="E301" s="8"/>
      <c r="F301" s="8"/>
      <c r="G301" s="8"/>
      <c r="H301" s="9"/>
      <c r="I301" s="8"/>
      <c r="J301" s="8"/>
      <c r="K301" s="8"/>
      <c r="L301" s="8"/>
      <c r="M301" s="9"/>
      <c r="N301" s="9"/>
      <c r="O301" s="9"/>
    </row>
    <row r="302" spans="1:15" ht="12.75">
      <c r="A302" s="47"/>
      <c r="B302" s="8"/>
      <c r="C302" s="47"/>
      <c r="D302" s="47"/>
      <c r="E302" s="8"/>
      <c r="F302" s="8"/>
      <c r="G302" s="8"/>
      <c r="H302" s="9"/>
      <c r="I302" s="8"/>
      <c r="J302" s="8"/>
      <c r="K302" s="8"/>
      <c r="L302" s="8"/>
      <c r="M302" s="9"/>
      <c r="N302" s="9"/>
      <c r="O302" s="9"/>
    </row>
  </sheetData>
  <sheetProtection/>
  <mergeCells count="256">
    <mergeCell ref="A299:B299"/>
    <mergeCell ref="A278:B280"/>
    <mergeCell ref="A281:B283"/>
    <mergeCell ref="A285:E285"/>
    <mergeCell ref="A272:A273"/>
    <mergeCell ref="B272:B273"/>
    <mergeCell ref="A274:A275"/>
    <mergeCell ref="B274:B275"/>
    <mergeCell ref="A276:A277"/>
    <mergeCell ref="B276:B277"/>
    <mergeCell ref="A262:A263"/>
    <mergeCell ref="B262:B263"/>
    <mergeCell ref="A264:B266"/>
    <mergeCell ref="A268:A269"/>
    <mergeCell ref="B268:B269"/>
    <mergeCell ref="A270:A271"/>
    <mergeCell ref="B270:B271"/>
    <mergeCell ref="A256:A257"/>
    <mergeCell ref="B256:B257"/>
    <mergeCell ref="A258:A259"/>
    <mergeCell ref="B258:B259"/>
    <mergeCell ref="A260:A261"/>
    <mergeCell ref="B260:B261"/>
    <mergeCell ref="A246:A247"/>
    <mergeCell ref="B246:B247"/>
    <mergeCell ref="A248:A249"/>
    <mergeCell ref="B248:B249"/>
    <mergeCell ref="A250:B252"/>
    <mergeCell ref="A254:A255"/>
    <mergeCell ref="B254:B255"/>
    <mergeCell ref="A240:A241"/>
    <mergeCell ref="B240:B241"/>
    <mergeCell ref="A242:A243"/>
    <mergeCell ref="B242:B243"/>
    <mergeCell ref="A244:A245"/>
    <mergeCell ref="B244:B245"/>
    <mergeCell ref="A234:A235"/>
    <mergeCell ref="B234:B235"/>
    <mergeCell ref="A236:A237"/>
    <mergeCell ref="B236:B237"/>
    <mergeCell ref="A238:A239"/>
    <mergeCell ref="B238:B239"/>
    <mergeCell ref="A224:A225"/>
    <mergeCell ref="B224:B225"/>
    <mergeCell ref="A226:A227"/>
    <mergeCell ref="B226:B227"/>
    <mergeCell ref="A228:B230"/>
    <mergeCell ref="A232:A233"/>
    <mergeCell ref="B232:B233"/>
    <mergeCell ref="A218:A219"/>
    <mergeCell ref="B218:B219"/>
    <mergeCell ref="A220:A221"/>
    <mergeCell ref="B220:B221"/>
    <mergeCell ref="A222:A223"/>
    <mergeCell ref="B222:B223"/>
    <mergeCell ref="A212:A213"/>
    <mergeCell ref="B212:B213"/>
    <mergeCell ref="A214:A215"/>
    <mergeCell ref="B214:B215"/>
    <mergeCell ref="A216:A217"/>
    <mergeCell ref="B216:B217"/>
    <mergeCell ref="A201:A202"/>
    <mergeCell ref="B201:B202"/>
    <mergeCell ref="A203:A204"/>
    <mergeCell ref="B203:B204"/>
    <mergeCell ref="A205:B207"/>
    <mergeCell ref="A208:B210"/>
    <mergeCell ref="A195:A196"/>
    <mergeCell ref="B195:B196"/>
    <mergeCell ref="A197:A198"/>
    <mergeCell ref="B197:B198"/>
    <mergeCell ref="A199:A200"/>
    <mergeCell ref="B199:B200"/>
    <mergeCell ref="A189:A190"/>
    <mergeCell ref="B189:B190"/>
    <mergeCell ref="A191:A192"/>
    <mergeCell ref="B191:B192"/>
    <mergeCell ref="A193:A194"/>
    <mergeCell ref="B193:B194"/>
    <mergeCell ref="A183:A184"/>
    <mergeCell ref="B183:B184"/>
    <mergeCell ref="A185:A186"/>
    <mergeCell ref="B185:B186"/>
    <mergeCell ref="A187:A188"/>
    <mergeCell ref="B187:B188"/>
    <mergeCell ref="A174:A175"/>
    <mergeCell ref="B174:B175"/>
    <mergeCell ref="A176:A177"/>
    <mergeCell ref="B176:B177"/>
    <mergeCell ref="A178:B180"/>
    <mergeCell ref="A181:A182"/>
    <mergeCell ref="B181:B182"/>
    <mergeCell ref="A168:A169"/>
    <mergeCell ref="B168:B169"/>
    <mergeCell ref="A170:A171"/>
    <mergeCell ref="B170:B171"/>
    <mergeCell ref="A172:A173"/>
    <mergeCell ref="B172:B173"/>
    <mergeCell ref="A159:A160"/>
    <mergeCell ref="B159:B160"/>
    <mergeCell ref="A161:B163"/>
    <mergeCell ref="A164:A165"/>
    <mergeCell ref="B164:B165"/>
    <mergeCell ref="A166:A167"/>
    <mergeCell ref="B166:B167"/>
    <mergeCell ref="A153:A154"/>
    <mergeCell ref="B153:B154"/>
    <mergeCell ref="A155:A156"/>
    <mergeCell ref="B155:B156"/>
    <mergeCell ref="A157:A158"/>
    <mergeCell ref="B157:B158"/>
    <mergeCell ref="A147:A148"/>
    <mergeCell ref="B147:B148"/>
    <mergeCell ref="A149:A150"/>
    <mergeCell ref="B149:B150"/>
    <mergeCell ref="A151:A152"/>
    <mergeCell ref="B151:B152"/>
    <mergeCell ref="A141:A142"/>
    <mergeCell ref="B141:B142"/>
    <mergeCell ref="A143:A144"/>
    <mergeCell ref="B143:B144"/>
    <mergeCell ref="A145:A146"/>
    <mergeCell ref="B145:B146"/>
    <mergeCell ref="A132:A133"/>
    <mergeCell ref="B132:B133"/>
    <mergeCell ref="A134:B136"/>
    <mergeCell ref="A137:A138"/>
    <mergeCell ref="B137:B138"/>
    <mergeCell ref="A139:A140"/>
    <mergeCell ref="B139:B140"/>
    <mergeCell ref="A126:A127"/>
    <mergeCell ref="B126:B127"/>
    <mergeCell ref="A128:A129"/>
    <mergeCell ref="B128:B129"/>
    <mergeCell ref="A130:A131"/>
    <mergeCell ref="B130:B131"/>
    <mergeCell ref="A117:B119"/>
    <mergeCell ref="A120:A121"/>
    <mergeCell ref="B120:B121"/>
    <mergeCell ref="A122:A123"/>
    <mergeCell ref="B122:B123"/>
    <mergeCell ref="A124:A125"/>
    <mergeCell ref="B124:B125"/>
    <mergeCell ref="A111:A112"/>
    <mergeCell ref="B111:B112"/>
    <mergeCell ref="A113:A114"/>
    <mergeCell ref="B113:B114"/>
    <mergeCell ref="A115:A116"/>
    <mergeCell ref="B115:B116"/>
    <mergeCell ref="A105:A106"/>
    <mergeCell ref="B105:B106"/>
    <mergeCell ref="A107:A108"/>
    <mergeCell ref="B107:B108"/>
    <mergeCell ref="A109:A110"/>
    <mergeCell ref="B109:B110"/>
    <mergeCell ref="A95:A96"/>
    <mergeCell ref="B95:B96"/>
    <mergeCell ref="A97:B99"/>
    <mergeCell ref="A101:A102"/>
    <mergeCell ref="B101:B102"/>
    <mergeCell ref="A103:A104"/>
    <mergeCell ref="B103:B104"/>
    <mergeCell ref="A89:A90"/>
    <mergeCell ref="B89:B90"/>
    <mergeCell ref="A91:A92"/>
    <mergeCell ref="B91:B92"/>
    <mergeCell ref="A93:A94"/>
    <mergeCell ref="B93:B94"/>
    <mergeCell ref="A83:A84"/>
    <mergeCell ref="B83:B84"/>
    <mergeCell ref="A85:A86"/>
    <mergeCell ref="B85:B86"/>
    <mergeCell ref="A87:A88"/>
    <mergeCell ref="B87:B88"/>
    <mergeCell ref="A77:A78"/>
    <mergeCell ref="B77:B78"/>
    <mergeCell ref="A79:A80"/>
    <mergeCell ref="B79:B80"/>
    <mergeCell ref="A81:A82"/>
    <mergeCell ref="B81:B82"/>
    <mergeCell ref="A71:A72"/>
    <mergeCell ref="B71:B72"/>
    <mergeCell ref="A73:A74"/>
    <mergeCell ref="B73:B74"/>
    <mergeCell ref="A75:A76"/>
    <mergeCell ref="B75:B76"/>
    <mergeCell ref="A61:A62"/>
    <mergeCell ref="B61:B62"/>
    <mergeCell ref="A63:A64"/>
    <mergeCell ref="B63:B64"/>
    <mergeCell ref="A65:B67"/>
    <mergeCell ref="A69:A70"/>
    <mergeCell ref="B69:B70"/>
    <mergeCell ref="A55:A56"/>
    <mergeCell ref="B55:B56"/>
    <mergeCell ref="A57:A58"/>
    <mergeCell ref="B57:B58"/>
    <mergeCell ref="A59:A60"/>
    <mergeCell ref="B59:B60"/>
    <mergeCell ref="A49:A50"/>
    <mergeCell ref="B49:B50"/>
    <mergeCell ref="A51:A52"/>
    <mergeCell ref="B51:B52"/>
    <mergeCell ref="A53:A54"/>
    <mergeCell ref="B53:B54"/>
    <mergeCell ref="A43:A44"/>
    <mergeCell ref="B43:B44"/>
    <mergeCell ref="A45:A46"/>
    <mergeCell ref="B45:B46"/>
    <mergeCell ref="A47:A48"/>
    <mergeCell ref="B47:B48"/>
    <mergeCell ref="A37:A38"/>
    <mergeCell ref="B37:B38"/>
    <mergeCell ref="A39:A40"/>
    <mergeCell ref="B39:B40"/>
    <mergeCell ref="A41:A42"/>
    <mergeCell ref="B41:B42"/>
    <mergeCell ref="A31:A32"/>
    <mergeCell ref="B31:B32"/>
    <mergeCell ref="A33:A34"/>
    <mergeCell ref="B33:B34"/>
    <mergeCell ref="A35:A36"/>
    <mergeCell ref="B35:B36"/>
    <mergeCell ref="A27:A28"/>
    <mergeCell ref="B27:B28"/>
    <mergeCell ref="C13:C15"/>
    <mergeCell ref="D13:D15"/>
    <mergeCell ref="A21:A22"/>
    <mergeCell ref="A29:A30"/>
    <mergeCell ref="B29:B30"/>
    <mergeCell ref="M14:O15"/>
    <mergeCell ref="E13:H14"/>
    <mergeCell ref="A23:A24"/>
    <mergeCell ref="B23:B24"/>
    <mergeCell ref="A25:A26"/>
    <mergeCell ref="B25:B26"/>
    <mergeCell ref="A1:O1"/>
    <mergeCell ref="A2:O2"/>
    <mergeCell ref="A3:O3"/>
    <mergeCell ref="M6:N6"/>
    <mergeCell ref="A7:I7"/>
    <mergeCell ref="B21:B22"/>
    <mergeCell ref="A19:A20"/>
    <mergeCell ref="B19:B20"/>
    <mergeCell ref="A12:A15"/>
    <mergeCell ref="B12:B15"/>
    <mergeCell ref="M7:N7"/>
    <mergeCell ref="E15:E16"/>
    <mergeCell ref="F15:H15"/>
    <mergeCell ref="I15:I16"/>
    <mergeCell ref="J15:L15"/>
    <mergeCell ref="C12:O12"/>
    <mergeCell ref="M8:N8"/>
    <mergeCell ref="A9:I9"/>
    <mergeCell ref="I13:O13"/>
    <mergeCell ref="I14:L14"/>
  </mergeCells>
  <printOptions/>
  <pageMargins left="0.75" right="0.75" top="1" bottom="1" header="0.5" footer="0.5"/>
  <pageSetup fitToHeight="0" fitToWidth="1"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4" sqref="K2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3">
      <selection activeCell="K11" sqref="K11"/>
    </sheetView>
  </sheetViews>
  <sheetFormatPr defaultColWidth="9.140625" defaultRowHeight="12.75"/>
  <cols>
    <col min="1" max="1" width="9.28125" style="0" customWidth="1"/>
    <col min="2" max="2" width="24.57421875" style="0" customWidth="1"/>
    <col min="3" max="3" width="11.00390625" style="0" customWidth="1"/>
    <col min="4" max="4" width="12.28125" style="0" customWidth="1"/>
    <col min="5" max="5" width="9.28125" style="0" customWidth="1"/>
    <col min="6" max="7" width="10.7109375" style="0" customWidth="1"/>
    <col min="9" max="9" width="55.00390625" style="0" customWidth="1"/>
    <col min="10" max="10" width="16.00390625" style="0" customWidth="1"/>
  </cols>
  <sheetData>
    <row r="1" spans="1:10" ht="12.75">
      <c r="A1" s="202" t="s">
        <v>46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12.75">
      <c r="A2" s="202" t="s">
        <v>349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12.75">
      <c r="A3" s="203"/>
      <c r="B3" s="203"/>
      <c r="C3" s="203"/>
      <c r="D3" s="203"/>
      <c r="E3" s="203"/>
      <c r="F3" s="203"/>
      <c r="G3" s="203"/>
      <c r="H3" s="203"/>
      <c r="I3" s="203"/>
      <c r="J3" s="203"/>
    </row>
    <row r="4" spans="1:10" ht="18" customHeight="1">
      <c r="A4" s="202" t="s">
        <v>354</v>
      </c>
      <c r="B4" s="203"/>
      <c r="C4" s="203"/>
      <c r="D4" s="203"/>
      <c r="E4" s="203"/>
      <c r="F4" s="203"/>
      <c r="G4" s="203"/>
      <c r="H4" s="203"/>
      <c r="I4" s="203"/>
      <c r="J4" s="203"/>
    </row>
    <row r="5" spans="1:10" ht="12.75">
      <c r="A5" s="203"/>
      <c r="B5" s="203"/>
      <c r="C5" s="203"/>
      <c r="D5" s="203"/>
      <c r="E5" s="203"/>
      <c r="F5" s="203"/>
      <c r="G5" s="203"/>
      <c r="H5" s="203"/>
      <c r="I5" s="203"/>
      <c r="J5" s="203"/>
    </row>
    <row r="6" spans="1:10" ht="76.5" customHeight="1">
      <c r="A6" s="201" t="s">
        <v>355</v>
      </c>
      <c r="B6" s="201"/>
      <c r="C6" s="201"/>
      <c r="D6" s="201"/>
      <c r="E6" s="201"/>
      <c r="F6" s="201"/>
      <c r="G6" s="201"/>
      <c r="H6" s="201"/>
      <c r="I6" s="201"/>
      <c r="J6" s="201"/>
    </row>
    <row r="7" ht="12.75">
      <c r="A7" s="7"/>
    </row>
    <row r="8" spans="1:10" s="7" customFormat="1" ht="105" customHeight="1">
      <c r="A8" s="1" t="s">
        <v>80</v>
      </c>
      <c r="B8" s="1" t="s">
        <v>73</v>
      </c>
      <c r="C8" s="1" t="s">
        <v>83</v>
      </c>
      <c r="D8" s="1" t="s">
        <v>74</v>
      </c>
      <c r="E8" s="1" t="s">
        <v>75</v>
      </c>
      <c r="F8" s="1" t="s">
        <v>76</v>
      </c>
      <c r="G8" s="1" t="s">
        <v>77</v>
      </c>
      <c r="H8" s="1" t="s">
        <v>78</v>
      </c>
      <c r="I8" s="1" t="s">
        <v>79</v>
      </c>
      <c r="J8" s="1" t="s">
        <v>81</v>
      </c>
    </row>
    <row r="9" spans="1:10" s="7" customFormat="1" ht="77.25" customHeight="1">
      <c r="A9" s="1">
        <v>1</v>
      </c>
      <c r="B9" s="192" t="s">
        <v>357</v>
      </c>
      <c r="C9" s="193" t="s">
        <v>335</v>
      </c>
      <c r="D9" s="194" t="s">
        <v>356</v>
      </c>
      <c r="E9" s="195" t="s">
        <v>348</v>
      </c>
      <c r="F9" s="196">
        <v>130</v>
      </c>
      <c r="G9" s="196">
        <v>530</v>
      </c>
      <c r="H9" s="196">
        <f>F9+G9</f>
        <v>660</v>
      </c>
      <c r="I9" s="189" t="s">
        <v>343</v>
      </c>
      <c r="J9" s="24"/>
    </row>
    <row r="10" spans="1:10" s="7" customFormat="1" ht="12.75">
      <c r="A10" s="24" t="s">
        <v>82</v>
      </c>
      <c r="B10" s="24"/>
      <c r="C10" s="24"/>
      <c r="D10" s="25">
        <f>SUM(D9:D9)</f>
        <v>0</v>
      </c>
      <c r="E10" s="1"/>
      <c r="F10" s="26">
        <f>SUM(F9:F9)</f>
        <v>130</v>
      </c>
      <c r="G10" s="26">
        <f>SUM(G9:G9)</f>
        <v>530</v>
      </c>
      <c r="H10" s="26">
        <f>SUM(H9:H9)</f>
        <v>660</v>
      </c>
      <c r="I10" s="24"/>
      <c r="J10" s="24"/>
    </row>
    <row r="11" spans="1:10" ht="37.5" customHeight="1">
      <c r="A11" s="200" t="s">
        <v>56</v>
      </c>
      <c r="B11" s="200"/>
      <c r="C11" s="200"/>
      <c r="D11" s="200"/>
      <c r="E11" s="200"/>
      <c r="F11" s="200"/>
      <c r="G11" s="200"/>
      <c r="H11" s="200"/>
      <c r="I11" s="200"/>
      <c r="J11" s="200"/>
    </row>
    <row r="12" spans="1:10" ht="43.5" customHeight="1">
      <c r="A12" s="200" t="s">
        <v>47</v>
      </c>
      <c r="B12" s="200"/>
      <c r="C12" s="200"/>
      <c r="D12" s="200"/>
      <c r="E12" s="200"/>
      <c r="F12" s="200"/>
      <c r="G12" s="200"/>
      <c r="H12" s="200"/>
      <c r="I12" s="200"/>
      <c r="J12" s="200"/>
    </row>
    <row r="13" spans="1:10" ht="28.5" customHeight="1">
      <c r="A13" s="201" t="s">
        <v>341</v>
      </c>
      <c r="B13" s="200"/>
      <c r="C13" s="200"/>
      <c r="D13" s="200"/>
      <c r="E13" s="200"/>
      <c r="F13" s="200"/>
      <c r="G13" s="200"/>
      <c r="H13" s="200"/>
      <c r="I13" s="200"/>
      <c r="J13" s="200"/>
    </row>
  </sheetData>
  <sheetProtection/>
  <mergeCells count="9">
    <mergeCell ref="A11:J11"/>
    <mergeCell ref="A12:J12"/>
    <mergeCell ref="A13:J13"/>
    <mergeCell ref="A1:J1"/>
    <mergeCell ref="A2:J2"/>
    <mergeCell ref="A4:J4"/>
    <mergeCell ref="A5:J5"/>
    <mergeCell ref="A3:J3"/>
    <mergeCell ref="A6:J6"/>
  </mergeCells>
  <printOptions/>
  <pageMargins left="0.75" right="0.75" top="0.53" bottom="0.22" header="0.5" footer="0.18"/>
  <pageSetup fitToHeight="0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35.28125" style="0" customWidth="1"/>
    <col min="2" max="2" width="58.28125" style="0" customWidth="1"/>
    <col min="3" max="3" width="41.28125" style="0" customWidth="1"/>
  </cols>
  <sheetData>
    <row r="1" spans="1:3" ht="12.75">
      <c r="A1" s="203" t="s">
        <v>0</v>
      </c>
      <c r="B1" s="203"/>
      <c r="C1" s="203"/>
    </row>
    <row r="2" spans="1:3" ht="12.75">
      <c r="A2" s="203" t="s">
        <v>100</v>
      </c>
      <c r="B2" s="203"/>
      <c r="C2" s="203"/>
    </row>
    <row r="3" spans="1:3" ht="12.75">
      <c r="A3" s="203"/>
      <c r="B3" s="203"/>
      <c r="C3" s="203"/>
    </row>
    <row r="4" spans="1:3" ht="15.75" customHeight="1">
      <c r="A4" s="202" t="s">
        <v>354</v>
      </c>
      <c r="B4" s="203"/>
      <c r="C4" s="203"/>
    </row>
    <row r="6" spans="1:3" ht="29.25" customHeight="1">
      <c r="A6" s="1" t="s">
        <v>1</v>
      </c>
      <c r="B6" s="207" t="s">
        <v>362</v>
      </c>
      <c r="C6" s="208"/>
    </row>
    <row r="7" spans="1:3" ht="28.5" customHeight="1">
      <c r="A7" s="2" t="s">
        <v>2</v>
      </c>
      <c r="B7" s="204" t="s">
        <v>11</v>
      </c>
      <c r="C7" s="205"/>
    </row>
    <row r="8" spans="1:3" ht="29.25" customHeight="1">
      <c r="A8" s="3"/>
      <c r="B8" s="204" t="s">
        <v>48</v>
      </c>
      <c r="C8" s="206"/>
    </row>
    <row r="9" spans="1:3" ht="25.5" customHeight="1">
      <c r="A9" s="3"/>
      <c r="B9" s="204" t="s">
        <v>102</v>
      </c>
      <c r="C9" s="205"/>
    </row>
    <row r="10" spans="1:3" ht="40.5" customHeight="1">
      <c r="A10" s="3"/>
      <c r="B10" s="204" t="s">
        <v>49</v>
      </c>
      <c r="C10" s="206"/>
    </row>
    <row r="11" spans="1:3" ht="39" customHeight="1">
      <c r="A11" s="3"/>
      <c r="B11" s="204" t="s">
        <v>50</v>
      </c>
      <c r="C11" s="206"/>
    </row>
    <row r="12" spans="1:3" ht="30" customHeight="1">
      <c r="A12" s="1" t="s">
        <v>3</v>
      </c>
      <c r="B12" s="207" t="s">
        <v>354</v>
      </c>
      <c r="C12" s="208"/>
    </row>
    <row r="13" spans="1:3" ht="78.75" customHeight="1">
      <c r="A13" s="1" t="s">
        <v>4</v>
      </c>
      <c r="B13" s="209" t="s">
        <v>363</v>
      </c>
      <c r="C13" s="212"/>
    </row>
    <row r="14" spans="1:3" ht="27.75" customHeight="1">
      <c r="A14" s="2" t="s">
        <v>5</v>
      </c>
      <c r="B14" s="204" t="s">
        <v>84</v>
      </c>
      <c r="C14" s="205"/>
    </row>
    <row r="15" spans="1:3" ht="18" customHeight="1">
      <c r="A15" s="4"/>
      <c r="B15" s="204" t="s">
        <v>12</v>
      </c>
      <c r="C15" s="205"/>
    </row>
    <row r="16" spans="1:3" ht="30.75" customHeight="1">
      <c r="A16" s="2" t="s">
        <v>6</v>
      </c>
      <c r="B16" s="204" t="s">
        <v>85</v>
      </c>
      <c r="C16" s="205"/>
    </row>
    <row r="17" spans="1:3" ht="18.75" customHeight="1">
      <c r="A17" s="4"/>
      <c r="B17" s="204" t="s">
        <v>13</v>
      </c>
      <c r="C17" s="205"/>
    </row>
    <row r="18" spans="1:3" ht="42" customHeight="1">
      <c r="A18" s="2" t="s">
        <v>7</v>
      </c>
      <c r="B18" s="204" t="s">
        <v>57</v>
      </c>
      <c r="C18" s="205"/>
    </row>
    <row r="19" spans="1:3" ht="42" customHeight="1">
      <c r="A19" s="3"/>
      <c r="B19" s="210" t="s">
        <v>86</v>
      </c>
      <c r="C19" s="211"/>
    </row>
    <row r="20" spans="1:3" ht="44.25" customHeight="1">
      <c r="A20" s="3"/>
      <c r="B20" s="210" t="s">
        <v>87</v>
      </c>
      <c r="C20" s="211"/>
    </row>
    <row r="21" spans="1:3" ht="39" customHeight="1">
      <c r="A21" s="3"/>
      <c r="B21" s="210" t="s">
        <v>88</v>
      </c>
      <c r="C21" s="211"/>
    </row>
    <row r="22" spans="1:3" ht="27" customHeight="1">
      <c r="A22" s="3"/>
      <c r="B22" s="210" t="s">
        <v>89</v>
      </c>
      <c r="C22" s="211"/>
    </row>
    <row r="23" spans="1:3" ht="27" customHeight="1">
      <c r="A23" s="3"/>
      <c r="B23" s="204" t="s">
        <v>58</v>
      </c>
      <c r="C23" s="205"/>
    </row>
    <row r="24" spans="1:3" ht="25.5" customHeight="1">
      <c r="A24" s="3"/>
      <c r="B24" s="204" t="s">
        <v>59</v>
      </c>
      <c r="C24" s="205"/>
    </row>
    <row r="25" spans="1:3" ht="30.75" customHeight="1">
      <c r="A25" s="3"/>
      <c r="B25" s="204" t="s">
        <v>60</v>
      </c>
      <c r="C25" s="205"/>
    </row>
    <row r="26" spans="1:3" ht="31.5" customHeight="1">
      <c r="A26" s="3"/>
      <c r="B26" s="204" t="s">
        <v>61</v>
      </c>
      <c r="C26" s="205"/>
    </row>
    <row r="27" spans="1:3" ht="30.75" customHeight="1">
      <c r="A27" s="3"/>
      <c r="B27" s="204" t="s">
        <v>62</v>
      </c>
      <c r="C27" s="205"/>
    </row>
    <row r="28" spans="1:3" ht="39" customHeight="1">
      <c r="A28" s="3"/>
      <c r="B28" s="204" t="s">
        <v>63</v>
      </c>
      <c r="C28" s="205"/>
    </row>
    <row r="29" spans="1:3" ht="25.5" customHeight="1">
      <c r="A29" s="3"/>
      <c r="B29" s="204" t="s">
        <v>64</v>
      </c>
      <c r="C29" s="205"/>
    </row>
    <row r="30" spans="1:3" ht="65.25" customHeight="1">
      <c r="A30" s="3"/>
      <c r="B30" s="204" t="s">
        <v>65</v>
      </c>
      <c r="C30" s="205"/>
    </row>
    <row r="31" spans="1:3" ht="39" customHeight="1">
      <c r="A31" s="4"/>
      <c r="B31" s="204" t="s">
        <v>66</v>
      </c>
      <c r="C31" s="205"/>
    </row>
    <row r="32" spans="1:3" ht="12.75">
      <c r="A32" s="1" t="s">
        <v>8</v>
      </c>
      <c r="B32" s="209" t="s">
        <v>342</v>
      </c>
      <c r="C32" s="205"/>
    </row>
    <row r="33" spans="1:3" ht="55.5" customHeight="1">
      <c r="A33" s="1" t="s">
        <v>9</v>
      </c>
      <c r="B33" s="204" t="s">
        <v>30</v>
      </c>
      <c r="C33" s="205"/>
    </row>
    <row r="34" spans="1:3" ht="65.25" customHeight="1">
      <c r="A34" s="1" t="s">
        <v>10</v>
      </c>
      <c r="B34" s="204" t="s">
        <v>90</v>
      </c>
      <c r="C34" s="205"/>
    </row>
  </sheetData>
  <sheetProtection/>
  <mergeCells count="33">
    <mergeCell ref="B21:C21"/>
    <mergeCell ref="B22:C22"/>
    <mergeCell ref="B27:C27"/>
    <mergeCell ref="B13:C13"/>
    <mergeCell ref="B10:C10"/>
    <mergeCell ref="B11:C11"/>
    <mergeCell ref="B14:C14"/>
    <mergeCell ref="B33:C33"/>
    <mergeCell ref="B15:C15"/>
    <mergeCell ref="B18:C18"/>
    <mergeCell ref="B32:C32"/>
    <mergeCell ref="B25:C25"/>
    <mergeCell ref="B31:C31"/>
    <mergeCell ref="B26:C26"/>
    <mergeCell ref="B23:C23"/>
    <mergeCell ref="B19:C19"/>
    <mergeCell ref="B20:C20"/>
    <mergeCell ref="B6:C6"/>
    <mergeCell ref="B7:C7"/>
    <mergeCell ref="B16:C16"/>
    <mergeCell ref="B17:C17"/>
    <mergeCell ref="B9:C9"/>
    <mergeCell ref="B12:C12"/>
    <mergeCell ref="B28:C28"/>
    <mergeCell ref="B29:C29"/>
    <mergeCell ref="B24:C24"/>
    <mergeCell ref="B34:C34"/>
    <mergeCell ref="A1:C1"/>
    <mergeCell ref="A2:C2"/>
    <mergeCell ref="A3:C3"/>
    <mergeCell ref="A4:C4"/>
    <mergeCell ref="B8:C8"/>
    <mergeCell ref="B30:C30"/>
  </mergeCells>
  <printOptions/>
  <pageMargins left="0.75" right="0.44" top="0.54" bottom="0.23" header="0.5" footer="0.16"/>
  <pageSetup fitToHeight="2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4" sqref="A4:G4"/>
    </sheetView>
  </sheetViews>
  <sheetFormatPr defaultColWidth="9.140625" defaultRowHeight="12.75"/>
  <cols>
    <col min="1" max="1" width="4.421875" style="0" customWidth="1"/>
    <col min="2" max="2" width="69.00390625" style="0" customWidth="1"/>
    <col min="3" max="3" width="10.28125" style="0" customWidth="1"/>
    <col min="4" max="8" width="10.7109375" style="0" customWidth="1"/>
  </cols>
  <sheetData>
    <row r="1" spans="1:8" ht="12.75">
      <c r="A1" s="203" t="s">
        <v>14</v>
      </c>
      <c r="B1" s="203"/>
      <c r="C1" s="203"/>
      <c r="D1" s="203"/>
      <c r="E1" s="203"/>
      <c r="F1" s="203"/>
      <c r="G1" s="203"/>
      <c r="H1" s="14"/>
    </row>
    <row r="2" spans="1:8" ht="12.75">
      <c r="A2" s="203" t="s">
        <v>101</v>
      </c>
      <c r="B2" s="203"/>
      <c r="C2" s="203"/>
      <c r="D2" s="203"/>
      <c r="E2" s="203"/>
      <c r="F2" s="203"/>
      <c r="G2" s="203"/>
      <c r="H2" s="14"/>
    </row>
    <row r="3" spans="1:8" ht="12.75">
      <c r="A3" s="14"/>
      <c r="B3" s="14"/>
      <c r="C3" s="14"/>
      <c r="D3" s="14"/>
      <c r="E3" s="14"/>
      <c r="F3" s="14"/>
      <c r="G3" s="14"/>
      <c r="H3" s="14"/>
    </row>
    <row r="4" spans="1:8" ht="18" customHeight="1">
      <c r="A4" s="202" t="s">
        <v>354</v>
      </c>
      <c r="B4" s="203"/>
      <c r="C4" s="203"/>
      <c r="D4" s="203"/>
      <c r="E4" s="203"/>
      <c r="F4" s="203"/>
      <c r="G4" s="203"/>
      <c r="H4" s="14"/>
    </row>
    <row r="6" spans="1:8" ht="28.5" customHeight="1">
      <c r="A6" s="213" t="s">
        <v>16</v>
      </c>
      <c r="B6" s="213" t="s">
        <v>17</v>
      </c>
      <c r="C6" s="213" t="s">
        <v>18</v>
      </c>
      <c r="D6" s="215" t="s">
        <v>99</v>
      </c>
      <c r="E6" s="216"/>
      <c r="F6" s="216"/>
      <c r="G6" s="216"/>
      <c r="H6" s="217"/>
    </row>
    <row r="7" spans="1:8" ht="15" customHeight="1">
      <c r="A7" s="214"/>
      <c r="B7" s="214"/>
      <c r="C7" s="214"/>
      <c r="D7" s="1" t="s">
        <v>91</v>
      </c>
      <c r="E7" s="1" t="s">
        <v>92</v>
      </c>
      <c r="F7" s="1" t="s">
        <v>93</v>
      </c>
      <c r="G7" s="1" t="s">
        <v>94</v>
      </c>
      <c r="H7" s="191" t="s">
        <v>344</v>
      </c>
    </row>
    <row r="8" spans="1:8" ht="16.5" customHeight="1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7</v>
      </c>
    </row>
    <row r="9" spans="1:8" ht="42" customHeight="1">
      <c r="A9" s="1">
        <v>1</v>
      </c>
      <c r="B9" s="23" t="s">
        <v>57</v>
      </c>
      <c r="C9" s="18" t="s">
        <v>68</v>
      </c>
      <c r="D9" s="15">
        <v>100</v>
      </c>
      <c r="E9" s="15">
        <v>100</v>
      </c>
      <c r="F9" s="15">
        <v>100</v>
      </c>
      <c r="G9" s="15">
        <v>100</v>
      </c>
      <c r="H9" s="15">
        <v>100</v>
      </c>
    </row>
    <row r="10" spans="1:8" ht="42" customHeight="1">
      <c r="A10" s="1">
        <v>2</v>
      </c>
      <c r="B10" s="27" t="s">
        <v>86</v>
      </c>
      <c r="C10" s="18" t="s">
        <v>68</v>
      </c>
      <c r="D10" s="15">
        <v>100</v>
      </c>
      <c r="E10" s="15">
        <v>100</v>
      </c>
      <c r="F10" s="15">
        <v>100</v>
      </c>
      <c r="G10" s="15">
        <v>100</v>
      </c>
      <c r="H10" s="15">
        <v>100</v>
      </c>
    </row>
    <row r="11" spans="1:8" ht="41.25" customHeight="1">
      <c r="A11" s="1">
        <v>3</v>
      </c>
      <c r="B11" s="27" t="s">
        <v>87</v>
      </c>
      <c r="C11" s="18" t="s">
        <v>68</v>
      </c>
      <c r="D11" s="15">
        <v>100</v>
      </c>
      <c r="E11" s="15">
        <v>100</v>
      </c>
      <c r="F11" s="15">
        <v>100</v>
      </c>
      <c r="G11" s="15">
        <v>100</v>
      </c>
      <c r="H11" s="15">
        <v>100</v>
      </c>
    </row>
    <row r="12" spans="1:8" ht="41.25" customHeight="1">
      <c r="A12" s="1">
        <v>4</v>
      </c>
      <c r="B12" s="27" t="s">
        <v>88</v>
      </c>
      <c r="C12" s="18" t="s">
        <v>68</v>
      </c>
      <c r="D12" s="15">
        <v>100</v>
      </c>
      <c r="E12" s="15">
        <v>100</v>
      </c>
      <c r="F12" s="15">
        <v>100</v>
      </c>
      <c r="G12" s="15">
        <v>100</v>
      </c>
      <c r="H12" s="15">
        <v>100</v>
      </c>
    </row>
    <row r="13" spans="1:8" ht="42" customHeight="1">
      <c r="A13" s="1">
        <v>5</v>
      </c>
      <c r="B13" s="27" t="s">
        <v>89</v>
      </c>
      <c r="C13" s="18" t="s">
        <v>68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</row>
    <row r="14" spans="1:8" ht="27" customHeight="1">
      <c r="A14" s="1">
        <v>6</v>
      </c>
      <c r="B14" s="183" t="s">
        <v>58</v>
      </c>
      <c r="C14" s="18" t="s">
        <v>69</v>
      </c>
      <c r="D14" s="148">
        <v>32.2</v>
      </c>
      <c r="E14" s="148">
        <f>D14-2%</f>
        <v>32.18</v>
      </c>
      <c r="F14" s="148">
        <f>E14-2%</f>
        <v>32.16</v>
      </c>
      <c r="G14" s="148">
        <f>F14-2%</f>
        <v>32.13999999999999</v>
      </c>
      <c r="H14" s="148">
        <f>G14-2%</f>
        <v>32.11999999999999</v>
      </c>
    </row>
    <row r="15" spans="1:8" ht="32.25" customHeight="1">
      <c r="A15" s="1">
        <v>7</v>
      </c>
      <c r="B15" s="183" t="s">
        <v>59</v>
      </c>
      <c r="C15" s="18" t="s">
        <v>70</v>
      </c>
      <c r="D15" s="174">
        <v>0.104</v>
      </c>
      <c r="E15" s="148">
        <f>D15-2%</f>
        <v>0.08399999999999999</v>
      </c>
      <c r="F15" s="174">
        <v>0.121</v>
      </c>
      <c r="G15" s="174">
        <v>0.119</v>
      </c>
      <c r="H15" s="174">
        <v>0.119</v>
      </c>
    </row>
    <row r="16" spans="1:8" ht="29.25" customHeight="1">
      <c r="A16" s="1">
        <v>8</v>
      </c>
      <c r="B16" s="183" t="s">
        <v>60</v>
      </c>
      <c r="C16" s="18" t="s">
        <v>71</v>
      </c>
      <c r="D16" s="148">
        <v>1.9</v>
      </c>
      <c r="E16" s="148">
        <f>D16-2%</f>
        <v>1.88</v>
      </c>
      <c r="F16" s="148">
        <f>E16-2%</f>
        <v>1.8599999999999999</v>
      </c>
      <c r="G16" s="148">
        <f>F16-2%</f>
        <v>1.8399999999999999</v>
      </c>
      <c r="H16" s="148">
        <f>G16-2%</f>
        <v>1.8199999999999998</v>
      </c>
    </row>
    <row r="17" spans="1:8" ht="28.5" customHeight="1">
      <c r="A17" s="1">
        <v>9</v>
      </c>
      <c r="B17" s="183" t="s">
        <v>61</v>
      </c>
      <c r="C17" s="18" t="s">
        <v>71</v>
      </c>
      <c r="D17" s="148">
        <v>0</v>
      </c>
      <c r="E17" s="148">
        <v>0</v>
      </c>
      <c r="F17" s="148">
        <v>0</v>
      </c>
      <c r="G17" s="148">
        <v>0</v>
      </c>
      <c r="H17" s="148">
        <v>0</v>
      </c>
    </row>
    <row r="18" spans="1:8" ht="30" customHeight="1">
      <c r="A18" s="1">
        <v>10</v>
      </c>
      <c r="B18" s="23" t="s">
        <v>62</v>
      </c>
      <c r="C18" s="18" t="s">
        <v>71</v>
      </c>
      <c r="D18" s="148">
        <v>0</v>
      </c>
      <c r="E18" s="148">
        <v>0</v>
      </c>
      <c r="F18" s="148">
        <v>0</v>
      </c>
      <c r="G18" s="148">
        <v>0</v>
      </c>
      <c r="H18" s="148">
        <v>0</v>
      </c>
    </row>
    <row r="19" spans="1:8" ht="58.5" customHeight="1">
      <c r="A19" s="1">
        <v>11</v>
      </c>
      <c r="B19" s="23" t="s">
        <v>63</v>
      </c>
      <c r="C19" s="18" t="s">
        <v>68</v>
      </c>
      <c r="D19" s="15">
        <v>0</v>
      </c>
      <c r="E19" s="148">
        <v>0</v>
      </c>
      <c r="F19" s="15">
        <v>0</v>
      </c>
      <c r="G19" s="15">
        <v>0</v>
      </c>
      <c r="H19" s="15">
        <v>0</v>
      </c>
    </row>
    <row r="20" spans="1:8" ht="42" customHeight="1">
      <c r="A20" s="1">
        <v>12</v>
      </c>
      <c r="B20" s="23" t="s">
        <v>64</v>
      </c>
      <c r="C20" s="1" t="s">
        <v>103</v>
      </c>
      <c r="D20" s="150">
        <v>0</v>
      </c>
      <c r="E20" s="150">
        <v>0</v>
      </c>
      <c r="F20" s="150">
        <v>0</v>
      </c>
      <c r="G20" s="150">
        <v>0</v>
      </c>
      <c r="H20" s="150">
        <v>0</v>
      </c>
    </row>
    <row r="21" spans="1:8" ht="81.75" customHeight="1">
      <c r="A21" s="1">
        <v>13</v>
      </c>
      <c r="B21" s="23" t="s">
        <v>65</v>
      </c>
      <c r="C21" s="18" t="s">
        <v>103</v>
      </c>
      <c r="D21" s="150">
        <v>0</v>
      </c>
      <c r="E21" s="150">
        <v>0</v>
      </c>
      <c r="F21" s="150">
        <v>0</v>
      </c>
      <c r="G21" s="150">
        <v>0</v>
      </c>
      <c r="H21" s="150">
        <v>0</v>
      </c>
    </row>
    <row r="22" spans="1:8" ht="42.75" customHeight="1">
      <c r="A22" s="1">
        <v>14</v>
      </c>
      <c r="B22" s="23" t="s">
        <v>66</v>
      </c>
      <c r="C22" s="18" t="s">
        <v>103</v>
      </c>
      <c r="D22" s="150">
        <v>0</v>
      </c>
      <c r="E22" s="150">
        <v>0</v>
      </c>
      <c r="F22" s="150">
        <v>0</v>
      </c>
      <c r="G22" s="150">
        <v>0</v>
      </c>
      <c r="H22" s="150">
        <v>0</v>
      </c>
    </row>
  </sheetData>
  <sheetProtection/>
  <mergeCells count="7">
    <mergeCell ref="A1:G1"/>
    <mergeCell ref="A2:G2"/>
    <mergeCell ref="A4:G4"/>
    <mergeCell ref="B6:B7"/>
    <mergeCell ref="C6:C7"/>
    <mergeCell ref="A6:A7"/>
    <mergeCell ref="D6:H6"/>
  </mergeCells>
  <printOptions/>
  <pageMargins left="0.75" right="0.25" top="0.58" bottom="0.32" header="0.5" footer="0.25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pane ySplit="13" topLeftCell="A29" activePane="bottomLeft" state="frozen"/>
      <selection pane="topLeft" activeCell="A1" sqref="A1"/>
      <selection pane="bottomLeft" activeCell="C36" sqref="C36"/>
    </sheetView>
  </sheetViews>
  <sheetFormatPr defaultColWidth="9.140625" defaultRowHeight="12.75"/>
  <cols>
    <col min="1" max="1" width="5.7109375" style="0" customWidth="1"/>
    <col min="2" max="2" width="90.7109375" style="0" customWidth="1"/>
    <col min="3" max="3" width="10.7109375" style="0" customWidth="1"/>
    <col min="4" max="4" width="8.7109375" style="0" customWidth="1"/>
    <col min="5" max="5" width="9.00390625" style="0" customWidth="1"/>
    <col min="6" max="6" width="10.7109375" style="0" customWidth="1"/>
  </cols>
  <sheetData>
    <row r="1" spans="1:6" ht="12.75">
      <c r="A1" s="203" t="s">
        <v>32</v>
      </c>
      <c r="B1" s="203"/>
      <c r="C1" s="203"/>
      <c r="D1" s="203"/>
      <c r="E1" s="203"/>
      <c r="F1" s="203"/>
    </row>
    <row r="2" spans="1:6" ht="12.75">
      <c r="A2" s="203" t="s">
        <v>33</v>
      </c>
      <c r="B2" s="203"/>
      <c r="C2" s="203"/>
      <c r="D2" s="203"/>
      <c r="E2" s="203"/>
      <c r="F2" s="203"/>
    </row>
    <row r="3" spans="1:6" ht="12.75">
      <c r="A3" s="203" t="s">
        <v>15</v>
      </c>
      <c r="B3" s="203"/>
      <c r="C3" s="203"/>
      <c r="D3" s="203"/>
      <c r="E3" s="203"/>
      <c r="F3" s="203"/>
    </row>
    <row r="6" spans="4:5" ht="12.75">
      <c r="D6" s="218" t="s">
        <v>35</v>
      </c>
      <c r="E6" s="219"/>
    </row>
    <row r="7" spans="1:5" ht="12.75">
      <c r="A7" s="203" t="s">
        <v>317</v>
      </c>
      <c r="B7" s="203"/>
      <c r="C7" t="s">
        <v>34</v>
      </c>
      <c r="D7" s="218"/>
      <c r="E7" s="219"/>
    </row>
    <row r="8" spans="4:5" ht="12.75">
      <c r="D8" s="218"/>
      <c r="E8" s="219"/>
    </row>
    <row r="9" spans="1:3" ht="27" customHeight="1">
      <c r="A9" s="7"/>
      <c r="B9" s="190" t="s">
        <v>354</v>
      </c>
      <c r="C9" s="7"/>
    </row>
    <row r="11" spans="1:6" ht="31.5" customHeight="1">
      <c r="A11" s="213" t="s">
        <v>16</v>
      </c>
      <c r="B11" s="213" t="s">
        <v>17</v>
      </c>
      <c r="C11" s="213" t="s">
        <v>18</v>
      </c>
      <c r="D11" s="215" t="s">
        <v>36</v>
      </c>
      <c r="E11" s="216"/>
      <c r="F11" s="217"/>
    </row>
    <row r="12" spans="1:6" ht="12.75">
      <c r="A12" s="214"/>
      <c r="B12" s="214"/>
      <c r="C12" s="214"/>
      <c r="D12" s="1" t="s">
        <v>37</v>
      </c>
      <c r="E12" s="1" t="s">
        <v>38</v>
      </c>
      <c r="F12" s="1" t="s">
        <v>39</v>
      </c>
    </row>
    <row r="13" spans="1:6" ht="12.7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</row>
    <row r="14" spans="1:6" ht="39">
      <c r="A14" s="1">
        <v>1</v>
      </c>
      <c r="B14" s="5" t="s">
        <v>57</v>
      </c>
      <c r="C14" s="1" t="s">
        <v>68</v>
      </c>
      <c r="D14" s="146">
        <f>Сведения!D9</f>
        <v>100</v>
      </c>
      <c r="E14" s="15"/>
      <c r="F14" s="151">
        <f>E14-D14</f>
        <v>-100</v>
      </c>
    </row>
    <row r="15" spans="1:6" ht="39">
      <c r="A15" s="1">
        <v>2</v>
      </c>
      <c r="B15" s="28" t="s">
        <v>86</v>
      </c>
      <c r="C15" s="1" t="s">
        <v>68</v>
      </c>
      <c r="D15" s="146">
        <f>Сведения!D10</f>
        <v>100</v>
      </c>
      <c r="E15" s="15"/>
      <c r="F15" s="151">
        <f aca="true" t="shared" si="0" ref="F15:F27">E15-D15</f>
        <v>-100</v>
      </c>
    </row>
    <row r="16" spans="1:6" ht="39">
      <c r="A16" s="1">
        <v>3</v>
      </c>
      <c r="B16" s="28" t="s">
        <v>87</v>
      </c>
      <c r="C16" s="1" t="s">
        <v>68</v>
      </c>
      <c r="D16" s="146">
        <f>Сведения!D11</f>
        <v>100</v>
      </c>
      <c r="E16" s="15"/>
      <c r="F16" s="151">
        <f t="shared" si="0"/>
        <v>-100</v>
      </c>
    </row>
    <row r="17" spans="1:6" ht="39">
      <c r="A17" s="1">
        <v>4</v>
      </c>
      <c r="B17" s="28" t="s">
        <v>88</v>
      </c>
      <c r="C17" s="1" t="s">
        <v>68</v>
      </c>
      <c r="D17" s="146">
        <f>Сведения!D12</f>
        <v>100</v>
      </c>
      <c r="E17" s="15"/>
      <c r="F17" s="151">
        <f t="shared" si="0"/>
        <v>-100</v>
      </c>
    </row>
    <row r="18" spans="1:6" ht="39">
      <c r="A18" s="1">
        <v>5</v>
      </c>
      <c r="B18" s="28" t="s">
        <v>89</v>
      </c>
      <c r="C18" s="1" t="s">
        <v>68</v>
      </c>
      <c r="D18" s="146">
        <f>Сведения!D13</f>
        <v>0</v>
      </c>
      <c r="E18" s="15"/>
      <c r="F18" s="151">
        <f t="shared" si="0"/>
        <v>0</v>
      </c>
    </row>
    <row r="19" spans="1:6" ht="26.25">
      <c r="A19" s="1">
        <v>6</v>
      </c>
      <c r="B19" s="5" t="s">
        <v>58</v>
      </c>
      <c r="C19" s="1" t="s">
        <v>69</v>
      </c>
      <c r="D19" s="147">
        <f>Сведения!D14</f>
        <v>32.2</v>
      </c>
      <c r="E19" s="148">
        <v>30.84</v>
      </c>
      <c r="F19" s="152">
        <f t="shared" si="0"/>
        <v>-1.360000000000003</v>
      </c>
    </row>
    <row r="20" spans="1:6" ht="26.25">
      <c r="A20" s="1">
        <v>7</v>
      </c>
      <c r="B20" s="5" t="s">
        <v>59</v>
      </c>
      <c r="C20" s="1" t="s">
        <v>70</v>
      </c>
      <c r="D20" s="147">
        <f>Сведения!D15</f>
        <v>0.104</v>
      </c>
      <c r="E20" s="148">
        <v>0.11</v>
      </c>
      <c r="F20" s="152">
        <f t="shared" si="0"/>
        <v>0.006000000000000005</v>
      </c>
    </row>
    <row r="21" spans="1:6" ht="26.25">
      <c r="A21" s="1">
        <v>8</v>
      </c>
      <c r="B21" s="5" t="s">
        <v>60</v>
      </c>
      <c r="C21" s="1" t="s">
        <v>71</v>
      </c>
      <c r="D21" s="147">
        <f>Сведения!D16</f>
        <v>1.9</v>
      </c>
      <c r="E21" s="148">
        <v>1.97</v>
      </c>
      <c r="F21" s="152">
        <f t="shared" si="0"/>
        <v>0.07000000000000006</v>
      </c>
    </row>
    <row r="22" spans="1:6" ht="26.25">
      <c r="A22" s="1">
        <v>9</v>
      </c>
      <c r="B22" s="5" t="s">
        <v>61</v>
      </c>
      <c r="C22" s="1" t="s">
        <v>71</v>
      </c>
      <c r="D22" s="147">
        <f>Сведения!D17</f>
        <v>0</v>
      </c>
      <c r="E22" s="148">
        <v>0</v>
      </c>
      <c r="F22" s="152">
        <f t="shared" si="0"/>
        <v>0</v>
      </c>
    </row>
    <row r="23" spans="1:6" ht="26.25">
      <c r="A23" s="1">
        <v>10</v>
      </c>
      <c r="B23" s="5" t="s">
        <v>62</v>
      </c>
      <c r="C23" s="1" t="s">
        <v>71</v>
      </c>
      <c r="D23" s="147">
        <f>Сведения!D18</f>
        <v>0</v>
      </c>
      <c r="E23" s="148">
        <v>0</v>
      </c>
      <c r="F23" s="152">
        <f t="shared" si="0"/>
        <v>0</v>
      </c>
    </row>
    <row r="24" spans="1:6" ht="52.5" customHeight="1">
      <c r="A24" s="1">
        <v>11</v>
      </c>
      <c r="B24" s="5" t="s">
        <v>63</v>
      </c>
      <c r="C24" s="1" t="s">
        <v>68</v>
      </c>
      <c r="D24" s="146">
        <f>Сведения!D19</f>
        <v>0</v>
      </c>
      <c r="E24" s="15"/>
      <c r="F24" s="151">
        <f t="shared" si="0"/>
        <v>0</v>
      </c>
    </row>
    <row r="25" spans="1:6" ht="26.25">
      <c r="A25" s="1">
        <v>12</v>
      </c>
      <c r="B25" s="5" t="s">
        <v>64</v>
      </c>
      <c r="C25" s="1" t="s">
        <v>103</v>
      </c>
      <c r="D25" s="149">
        <f>Сведения!D20</f>
        <v>0</v>
      </c>
      <c r="E25" s="150"/>
      <c r="F25" s="153">
        <f t="shared" si="0"/>
        <v>0</v>
      </c>
    </row>
    <row r="26" spans="1:6" ht="77.25" customHeight="1">
      <c r="A26" s="1">
        <v>13</v>
      </c>
      <c r="B26" s="5" t="s">
        <v>65</v>
      </c>
      <c r="C26" s="18" t="s">
        <v>103</v>
      </c>
      <c r="D26" s="149">
        <f>Сведения!D21</f>
        <v>0</v>
      </c>
      <c r="E26" s="150"/>
      <c r="F26" s="153">
        <f t="shared" si="0"/>
        <v>0</v>
      </c>
    </row>
    <row r="27" spans="1:6" ht="39">
      <c r="A27" s="1">
        <v>14</v>
      </c>
      <c r="B27" s="5" t="s">
        <v>66</v>
      </c>
      <c r="C27" s="18" t="s">
        <v>103</v>
      </c>
      <c r="D27" s="149">
        <f>Сведения!D22</f>
        <v>0</v>
      </c>
      <c r="E27" s="150"/>
      <c r="F27" s="153">
        <f t="shared" si="0"/>
        <v>0</v>
      </c>
    </row>
    <row r="30" ht="12.75">
      <c r="A30" t="s">
        <v>40</v>
      </c>
    </row>
    <row r="31" spans="1:4" ht="18" customHeight="1">
      <c r="A31" t="s">
        <v>346</v>
      </c>
      <c r="D31" s="29" t="s">
        <v>365</v>
      </c>
    </row>
    <row r="32" s="16" customFormat="1" ht="9.75">
      <c r="A32" s="16" t="s">
        <v>42</v>
      </c>
    </row>
    <row r="33" ht="12.75">
      <c r="B33" t="s">
        <v>72</v>
      </c>
    </row>
    <row r="35" ht="12.75">
      <c r="A35" t="s">
        <v>327</v>
      </c>
    </row>
    <row r="36" spans="1:3" ht="17.25" customHeight="1">
      <c r="A36" t="s">
        <v>345</v>
      </c>
      <c r="C36" s="29" t="s">
        <v>364</v>
      </c>
    </row>
    <row r="37" s="16" customFormat="1" ht="9.75">
      <c r="A37" s="16" t="s">
        <v>42</v>
      </c>
    </row>
    <row r="40" ht="12.75">
      <c r="A40" t="s">
        <v>95</v>
      </c>
    </row>
  </sheetData>
  <sheetProtection/>
  <mergeCells count="11">
    <mergeCell ref="A1:F1"/>
    <mergeCell ref="A2:F2"/>
    <mergeCell ref="A3:F3"/>
    <mergeCell ref="A7:B7"/>
    <mergeCell ref="D6:E6"/>
    <mergeCell ref="D7:E7"/>
    <mergeCell ref="D11:F11"/>
    <mergeCell ref="A11:A12"/>
    <mergeCell ref="B11:B12"/>
    <mergeCell ref="C11:C12"/>
    <mergeCell ref="D8:E8"/>
  </mergeCells>
  <printOptions/>
  <pageMargins left="0.75" right="0.26" top="0.56" bottom="0.27" header="0.5" footer="0.19"/>
  <pageSetup fitToHeight="0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1">
      <pane ySplit="13" topLeftCell="A26" activePane="bottomLeft" state="frozen"/>
      <selection pane="topLeft" activeCell="A1" sqref="A1"/>
      <selection pane="bottomLeft" activeCell="D31" sqref="D31"/>
    </sheetView>
  </sheetViews>
  <sheetFormatPr defaultColWidth="9.140625" defaultRowHeight="12.75"/>
  <cols>
    <col min="1" max="1" width="6.28125" style="0" customWidth="1"/>
    <col min="2" max="2" width="90.7109375" style="0" customWidth="1"/>
    <col min="5" max="5" width="8.8515625" style="0" bestFit="1" customWidth="1"/>
  </cols>
  <sheetData>
    <row r="1" spans="1:6" ht="12.75">
      <c r="A1" s="203" t="s">
        <v>32</v>
      </c>
      <c r="B1" s="203"/>
      <c r="C1" s="203"/>
      <c r="D1" s="203"/>
      <c r="E1" s="203"/>
      <c r="F1" s="203"/>
    </row>
    <row r="2" spans="1:6" ht="12.75">
      <c r="A2" s="203" t="s">
        <v>33</v>
      </c>
      <c r="B2" s="203"/>
      <c r="C2" s="203"/>
      <c r="D2" s="203"/>
      <c r="E2" s="203"/>
      <c r="F2" s="203"/>
    </row>
    <row r="3" spans="1:6" ht="12.75">
      <c r="A3" s="203" t="s">
        <v>15</v>
      </c>
      <c r="B3" s="203"/>
      <c r="C3" s="203"/>
      <c r="D3" s="203"/>
      <c r="E3" s="203"/>
      <c r="F3" s="203"/>
    </row>
    <row r="6" spans="4:5" ht="12.75">
      <c r="D6" s="218" t="s">
        <v>35</v>
      </c>
      <c r="E6" s="219"/>
    </row>
    <row r="7" spans="1:5" ht="12.75">
      <c r="A7" s="203" t="s">
        <v>318</v>
      </c>
      <c r="B7" s="203"/>
      <c r="C7" t="s">
        <v>34</v>
      </c>
      <c r="D7" s="218"/>
      <c r="E7" s="219"/>
    </row>
    <row r="8" spans="4:5" ht="12.75">
      <c r="D8" s="218"/>
      <c r="E8" s="219"/>
    </row>
    <row r="9" spans="1:2" ht="26.25">
      <c r="A9" s="116"/>
      <c r="B9" s="190" t="s">
        <v>354</v>
      </c>
    </row>
    <row r="11" spans="1:6" ht="12.75">
      <c r="A11" s="213" t="s">
        <v>16</v>
      </c>
      <c r="B11" s="213" t="s">
        <v>17</v>
      </c>
      <c r="C11" s="213" t="s">
        <v>18</v>
      </c>
      <c r="D11" s="215" t="s">
        <v>36</v>
      </c>
      <c r="E11" s="216"/>
      <c r="F11" s="217"/>
    </row>
    <row r="12" spans="1:6" ht="26.25">
      <c r="A12" s="214"/>
      <c r="B12" s="214"/>
      <c r="C12" s="214"/>
      <c r="D12" s="1" t="s">
        <v>37</v>
      </c>
      <c r="E12" s="1" t="s">
        <v>38</v>
      </c>
      <c r="F12" s="1" t="s">
        <v>39</v>
      </c>
    </row>
    <row r="13" spans="1:6" ht="12.7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</row>
    <row r="14" spans="1:6" ht="39">
      <c r="A14" s="1">
        <v>1</v>
      </c>
      <c r="B14" s="5" t="s">
        <v>57</v>
      </c>
      <c r="C14" s="1" t="s">
        <v>68</v>
      </c>
      <c r="D14" s="146">
        <f>Сведения!E9</f>
        <v>100</v>
      </c>
      <c r="E14" s="15"/>
      <c r="F14" s="151">
        <f>E14-D14</f>
        <v>-100</v>
      </c>
    </row>
    <row r="15" spans="1:6" ht="39">
      <c r="A15" s="1">
        <v>2</v>
      </c>
      <c r="B15" s="28" t="s">
        <v>86</v>
      </c>
      <c r="C15" s="1" t="s">
        <v>68</v>
      </c>
      <c r="D15" s="146">
        <f>Сведения!E10</f>
        <v>100</v>
      </c>
      <c r="E15" s="15"/>
      <c r="F15" s="151">
        <f aca="true" t="shared" si="0" ref="F15:F27">E15-D15</f>
        <v>-100</v>
      </c>
    </row>
    <row r="16" spans="1:6" ht="39">
      <c r="A16" s="1">
        <v>3</v>
      </c>
      <c r="B16" s="28" t="s">
        <v>87</v>
      </c>
      <c r="C16" s="1" t="s">
        <v>68</v>
      </c>
      <c r="D16" s="146">
        <f>Сведения!E11</f>
        <v>100</v>
      </c>
      <c r="E16" s="15"/>
      <c r="F16" s="151">
        <f t="shared" si="0"/>
        <v>-100</v>
      </c>
    </row>
    <row r="17" spans="1:6" ht="39">
      <c r="A17" s="1">
        <v>4</v>
      </c>
      <c r="B17" s="28" t="s">
        <v>88</v>
      </c>
      <c r="C17" s="1" t="s">
        <v>68</v>
      </c>
      <c r="D17" s="146">
        <f>Сведения!E12</f>
        <v>100</v>
      </c>
      <c r="E17" s="15"/>
      <c r="F17" s="151">
        <f t="shared" si="0"/>
        <v>-100</v>
      </c>
    </row>
    <row r="18" spans="1:6" ht="39">
      <c r="A18" s="1">
        <v>5</v>
      </c>
      <c r="B18" s="28" t="s">
        <v>89</v>
      </c>
      <c r="C18" s="1" t="s">
        <v>68</v>
      </c>
      <c r="D18" s="146">
        <f>Сведения!E13</f>
        <v>0</v>
      </c>
      <c r="E18" s="15"/>
      <c r="F18" s="151">
        <f t="shared" si="0"/>
        <v>0</v>
      </c>
    </row>
    <row r="19" spans="1:6" ht="26.25">
      <c r="A19" s="1">
        <v>6</v>
      </c>
      <c r="B19" s="5" t="s">
        <v>58</v>
      </c>
      <c r="C19" s="1" t="s">
        <v>69</v>
      </c>
      <c r="D19" s="147">
        <f>Сведения!E14</f>
        <v>32.18</v>
      </c>
      <c r="E19" s="148">
        <v>30.74</v>
      </c>
      <c r="F19" s="152">
        <f t="shared" si="0"/>
        <v>-1.4400000000000013</v>
      </c>
    </row>
    <row r="20" spans="1:6" ht="26.25">
      <c r="A20" s="1">
        <v>7</v>
      </c>
      <c r="B20" s="5" t="s">
        <v>59</v>
      </c>
      <c r="C20" s="1" t="s">
        <v>70</v>
      </c>
      <c r="D20" s="147">
        <f>Сведения!E15</f>
        <v>0.08399999999999999</v>
      </c>
      <c r="E20" s="148">
        <v>0.03</v>
      </c>
      <c r="F20" s="152">
        <f t="shared" si="0"/>
        <v>-0.05399999999999999</v>
      </c>
    </row>
    <row r="21" spans="1:6" ht="26.25">
      <c r="A21" s="1">
        <v>8</v>
      </c>
      <c r="B21" s="5" t="s">
        <v>60</v>
      </c>
      <c r="C21" s="1" t="s">
        <v>71</v>
      </c>
      <c r="D21" s="147">
        <f>Сведения!E16</f>
        <v>1.88</v>
      </c>
      <c r="E21" s="148">
        <v>1.85</v>
      </c>
      <c r="F21" s="152">
        <f t="shared" si="0"/>
        <v>-0.029999999999999805</v>
      </c>
    </row>
    <row r="22" spans="1:6" ht="26.25">
      <c r="A22" s="1">
        <v>9</v>
      </c>
      <c r="B22" s="5" t="s">
        <v>61</v>
      </c>
      <c r="C22" s="1" t="s">
        <v>71</v>
      </c>
      <c r="D22" s="147">
        <v>0</v>
      </c>
      <c r="E22" s="148">
        <v>0</v>
      </c>
      <c r="F22" s="152">
        <v>0</v>
      </c>
    </row>
    <row r="23" spans="1:6" ht="26.25">
      <c r="A23" s="1">
        <v>10</v>
      </c>
      <c r="B23" s="5" t="s">
        <v>62</v>
      </c>
      <c r="C23" s="1" t="s">
        <v>71</v>
      </c>
      <c r="D23" s="147">
        <f>Сведения!E18</f>
        <v>0</v>
      </c>
      <c r="E23" s="148">
        <v>0</v>
      </c>
      <c r="F23" s="152">
        <f t="shared" si="0"/>
        <v>0</v>
      </c>
    </row>
    <row r="24" spans="1:6" ht="52.5">
      <c r="A24" s="1">
        <v>11</v>
      </c>
      <c r="B24" s="5" t="s">
        <v>63</v>
      </c>
      <c r="C24" s="1" t="s">
        <v>68</v>
      </c>
      <c r="D24" s="146">
        <f>Сведения!E19</f>
        <v>0</v>
      </c>
      <c r="E24" s="15"/>
      <c r="F24" s="151">
        <f t="shared" si="0"/>
        <v>0</v>
      </c>
    </row>
    <row r="25" spans="1:6" ht="26.25">
      <c r="A25" s="1">
        <v>12</v>
      </c>
      <c r="B25" s="5" t="s">
        <v>64</v>
      </c>
      <c r="C25" s="1" t="s">
        <v>103</v>
      </c>
      <c r="D25" s="149">
        <f>Сведения!E20</f>
        <v>0</v>
      </c>
      <c r="E25" s="150"/>
      <c r="F25" s="153">
        <f t="shared" si="0"/>
        <v>0</v>
      </c>
    </row>
    <row r="26" spans="1:6" ht="78.75">
      <c r="A26" s="1">
        <v>13</v>
      </c>
      <c r="B26" s="5" t="s">
        <v>65</v>
      </c>
      <c r="C26" s="18" t="s">
        <v>103</v>
      </c>
      <c r="D26" s="149">
        <f>Сведения!E21</f>
        <v>0</v>
      </c>
      <c r="E26" s="150"/>
      <c r="F26" s="153">
        <f t="shared" si="0"/>
        <v>0</v>
      </c>
    </row>
    <row r="27" spans="1:6" ht="39">
      <c r="A27" s="1">
        <v>14</v>
      </c>
      <c r="B27" s="5" t="s">
        <v>66</v>
      </c>
      <c r="C27" s="18" t="s">
        <v>103</v>
      </c>
      <c r="D27" s="149">
        <f>Сведения!E22</f>
        <v>0</v>
      </c>
      <c r="E27" s="150"/>
      <c r="F27" s="153">
        <f t="shared" si="0"/>
        <v>0</v>
      </c>
    </row>
    <row r="30" ht="12.75">
      <c r="A30" t="s">
        <v>40</v>
      </c>
    </row>
    <row r="31" spans="1:4" ht="12.75">
      <c r="A31" t="s">
        <v>346</v>
      </c>
      <c r="D31" s="29" t="s">
        <v>365</v>
      </c>
    </row>
    <row r="32" spans="1:9" ht="12.75">
      <c r="A32" s="16" t="s">
        <v>42</v>
      </c>
      <c r="B32" s="16"/>
      <c r="C32" s="16"/>
      <c r="D32" s="16"/>
      <c r="E32" s="16"/>
      <c r="F32" s="16"/>
      <c r="G32" s="16"/>
      <c r="H32" s="16"/>
      <c r="I32" s="16"/>
    </row>
    <row r="33" ht="12.75">
      <c r="B33" t="s">
        <v>72</v>
      </c>
    </row>
    <row r="35" ht="12.75">
      <c r="A35" t="s">
        <v>327</v>
      </c>
    </row>
    <row r="36" spans="1:4" ht="12.75">
      <c r="A36" t="s">
        <v>347</v>
      </c>
      <c r="D36" s="29" t="s">
        <v>364</v>
      </c>
    </row>
    <row r="37" spans="1:9" ht="12.75">
      <c r="A37" s="16" t="s">
        <v>42</v>
      </c>
      <c r="B37" s="16"/>
      <c r="C37" s="16"/>
      <c r="D37" s="16"/>
      <c r="E37" s="16"/>
      <c r="F37" s="16"/>
      <c r="G37" s="16"/>
      <c r="H37" s="16"/>
      <c r="I37" s="16"/>
    </row>
    <row r="38" ht="14.25" customHeight="1"/>
    <row r="43" ht="12.75">
      <c r="A43" t="s">
        <v>96</v>
      </c>
    </row>
  </sheetData>
  <sheetProtection/>
  <mergeCells count="11">
    <mergeCell ref="A11:A12"/>
    <mergeCell ref="B11:B12"/>
    <mergeCell ref="C11:C12"/>
    <mergeCell ref="D11:F11"/>
    <mergeCell ref="A7:B7"/>
    <mergeCell ref="D7:E7"/>
    <mergeCell ref="D8:E8"/>
    <mergeCell ref="A1:F1"/>
    <mergeCell ref="A2:F2"/>
    <mergeCell ref="A3:F3"/>
    <mergeCell ref="D6:E6"/>
  </mergeCells>
  <printOptions/>
  <pageMargins left="0.75" right="0.5" top="0.53" bottom="0.19" header="0.5" footer="0.13"/>
  <pageSetup fitToHeight="0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B1">
      <pane ySplit="13" topLeftCell="A32" activePane="bottomLeft" state="frozen"/>
      <selection pane="topLeft" activeCell="A1" sqref="A1"/>
      <selection pane="bottomLeft" activeCell="H33" sqref="H33"/>
    </sheetView>
  </sheetViews>
  <sheetFormatPr defaultColWidth="9.140625" defaultRowHeight="12.75"/>
  <cols>
    <col min="1" max="1" width="7.28125" style="0" customWidth="1"/>
    <col min="2" max="2" width="90.7109375" style="0" customWidth="1"/>
  </cols>
  <sheetData>
    <row r="1" spans="1:6" ht="12.75">
      <c r="A1" s="203" t="s">
        <v>32</v>
      </c>
      <c r="B1" s="203"/>
      <c r="C1" s="203"/>
      <c r="D1" s="203"/>
      <c r="E1" s="203"/>
      <c r="F1" s="203"/>
    </row>
    <row r="2" spans="1:6" ht="12.75">
      <c r="A2" s="203" t="s">
        <v>33</v>
      </c>
      <c r="B2" s="203"/>
      <c r="C2" s="203"/>
      <c r="D2" s="203"/>
      <c r="E2" s="203"/>
      <c r="F2" s="203"/>
    </row>
    <row r="3" spans="1:6" ht="12.75">
      <c r="A3" s="203" t="s">
        <v>15</v>
      </c>
      <c r="B3" s="203"/>
      <c r="C3" s="203"/>
      <c r="D3" s="203"/>
      <c r="E3" s="203"/>
      <c r="F3" s="203"/>
    </row>
    <row r="6" spans="4:5" ht="12.75">
      <c r="D6" s="218" t="s">
        <v>35</v>
      </c>
      <c r="E6" s="219"/>
    </row>
    <row r="7" spans="1:5" ht="12.75">
      <c r="A7" s="203" t="s">
        <v>319</v>
      </c>
      <c r="B7" s="203"/>
      <c r="C7" t="s">
        <v>34</v>
      </c>
      <c r="D7" s="218"/>
      <c r="E7" s="219"/>
    </row>
    <row r="8" spans="4:5" ht="12.75">
      <c r="D8" s="218"/>
      <c r="E8" s="219"/>
    </row>
    <row r="9" spans="1:2" ht="26.25">
      <c r="A9" s="116"/>
      <c r="B9" s="190" t="s">
        <v>354</v>
      </c>
    </row>
    <row r="11" spans="1:6" ht="12.75">
      <c r="A11" s="213" t="s">
        <v>16</v>
      </c>
      <c r="B11" s="213" t="s">
        <v>17</v>
      </c>
      <c r="C11" s="213" t="s">
        <v>18</v>
      </c>
      <c r="D11" s="215" t="s">
        <v>36</v>
      </c>
      <c r="E11" s="216"/>
      <c r="F11" s="217"/>
    </row>
    <row r="12" spans="1:6" ht="26.25">
      <c r="A12" s="214"/>
      <c r="B12" s="214"/>
      <c r="C12" s="214"/>
      <c r="D12" s="1" t="s">
        <v>37</v>
      </c>
      <c r="E12" s="1" t="s">
        <v>38</v>
      </c>
      <c r="F12" s="1" t="s">
        <v>39</v>
      </c>
    </row>
    <row r="13" spans="1:6" ht="12.7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</row>
    <row r="14" spans="1:6" ht="39">
      <c r="A14" s="1">
        <v>1</v>
      </c>
      <c r="B14" s="5" t="s">
        <v>57</v>
      </c>
      <c r="C14" s="1" t="s">
        <v>68</v>
      </c>
      <c r="D14" s="146">
        <f>Сведения!F9</f>
        <v>100</v>
      </c>
      <c r="E14" s="15"/>
      <c r="F14" s="151">
        <f>E14-D14</f>
        <v>-100</v>
      </c>
    </row>
    <row r="15" spans="1:6" ht="39">
      <c r="A15" s="1">
        <v>2</v>
      </c>
      <c r="B15" s="28" t="s">
        <v>86</v>
      </c>
      <c r="C15" s="1" t="s">
        <v>68</v>
      </c>
      <c r="D15" s="146">
        <f>Сведения!F10</f>
        <v>100</v>
      </c>
      <c r="E15" s="15"/>
      <c r="F15" s="151">
        <f aca="true" t="shared" si="0" ref="F15:F27">E15-D15</f>
        <v>-100</v>
      </c>
    </row>
    <row r="16" spans="1:6" ht="39">
      <c r="A16" s="1">
        <v>3</v>
      </c>
      <c r="B16" s="28" t="s">
        <v>87</v>
      </c>
      <c r="C16" s="1" t="s">
        <v>68</v>
      </c>
      <c r="D16" s="146">
        <f>Сведения!F11</f>
        <v>100</v>
      </c>
      <c r="E16" s="15"/>
      <c r="F16" s="151">
        <f t="shared" si="0"/>
        <v>-100</v>
      </c>
    </row>
    <row r="17" spans="1:6" ht="39">
      <c r="A17" s="1">
        <v>4</v>
      </c>
      <c r="B17" s="28" t="s">
        <v>88</v>
      </c>
      <c r="C17" s="1" t="s">
        <v>68</v>
      </c>
      <c r="D17" s="146">
        <f>Сведения!F12</f>
        <v>100</v>
      </c>
      <c r="E17" s="15"/>
      <c r="F17" s="151">
        <f t="shared" si="0"/>
        <v>-100</v>
      </c>
    </row>
    <row r="18" spans="1:6" ht="39">
      <c r="A18" s="1">
        <v>5</v>
      </c>
      <c r="B18" s="28" t="s">
        <v>89</v>
      </c>
      <c r="C18" s="1" t="s">
        <v>68</v>
      </c>
      <c r="D18" s="146">
        <f>Сведения!F13</f>
        <v>0</v>
      </c>
      <c r="E18" s="15"/>
      <c r="F18" s="151">
        <f t="shared" si="0"/>
        <v>0</v>
      </c>
    </row>
    <row r="19" spans="1:6" ht="26.25">
      <c r="A19" s="1">
        <v>6</v>
      </c>
      <c r="B19" s="5" t="s">
        <v>58</v>
      </c>
      <c r="C19" s="1" t="s">
        <v>69</v>
      </c>
      <c r="D19" s="147">
        <f>Сведения!F14</f>
        <v>32.16</v>
      </c>
      <c r="E19" s="148">
        <v>31.23</v>
      </c>
      <c r="F19" s="152">
        <f t="shared" si="0"/>
        <v>-0.9299999999999962</v>
      </c>
    </row>
    <row r="20" spans="1:6" ht="26.25">
      <c r="A20" s="1">
        <v>7</v>
      </c>
      <c r="B20" s="5" t="s">
        <v>59</v>
      </c>
      <c r="C20" s="1" t="s">
        <v>70</v>
      </c>
      <c r="D20" s="147">
        <f>Сведения!F15</f>
        <v>0.121</v>
      </c>
      <c r="E20" s="148">
        <v>0.12</v>
      </c>
      <c r="F20" s="152">
        <f t="shared" si="0"/>
        <v>-0.0010000000000000009</v>
      </c>
    </row>
    <row r="21" spans="1:6" ht="26.25">
      <c r="A21" s="1">
        <v>8</v>
      </c>
      <c r="B21" s="5" t="s">
        <v>60</v>
      </c>
      <c r="C21" s="1" t="s">
        <v>71</v>
      </c>
      <c r="D21" s="147">
        <f>Сведения!F16</f>
        <v>1.8599999999999999</v>
      </c>
      <c r="E21" s="148">
        <v>0.32</v>
      </c>
      <c r="F21" s="152">
        <f t="shared" si="0"/>
        <v>-1.5399999999999998</v>
      </c>
    </row>
    <row r="22" spans="1:6" ht="26.25">
      <c r="A22" s="1">
        <v>9</v>
      </c>
      <c r="B22" s="5" t="s">
        <v>61</v>
      </c>
      <c r="C22" s="1" t="s">
        <v>71</v>
      </c>
      <c r="D22" s="147">
        <v>0</v>
      </c>
      <c r="E22" s="148"/>
      <c r="F22" s="152">
        <f t="shared" si="0"/>
        <v>0</v>
      </c>
    </row>
    <row r="23" spans="1:6" ht="26.25">
      <c r="A23" s="1">
        <v>10</v>
      </c>
      <c r="B23" s="5" t="s">
        <v>62</v>
      </c>
      <c r="C23" s="1" t="s">
        <v>71</v>
      </c>
      <c r="D23" s="147">
        <f>Сведения!F18</f>
        <v>0</v>
      </c>
      <c r="E23" s="148"/>
      <c r="F23" s="152">
        <f t="shared" si="0"/>
        <v>0</v>
      </c>
    </row>
    <row r="24" spans="1:6" ht="52.5">
      <c r="A24" s="1">
        <v>11</v>
      </c>
      <c r="B24" s="5" t="s">
        <v>63</v>
      </c>
      <c r="C24" s="1" t="s">
        <v>68</v>
      </c>
      <c r="D24" s="146">
        <f>Сведения!F19</f>
        <v>0</v>
      </c>
      <c r="E24" s="15"/>
      <c r="F24" s="151">
        <f t="shared" si="0"/>
        <v>0</v>
      </c>
    </row>
    <row r="25" spans="1:6" ht="26.25">
      <c r="A25" s="1">
        <v>12</v>
      </c>
      <c r="B25" s="5" t="s">
        <v>64</v>
      </c>
      <c r="C25" s="1" t="s">
        <v>103</v>
      </c>
      <c r="D25" s="149">
        <f>Сведения!F20</f>
        <v>0</v>
      </c>
      <c r="E25" s="150"/>
      <c r="F25" s="153">
        <f t="shared" si="0"/>
        <v>0</v>
      </c>
    </row>
    <row r="26" spans="1:6" ht="78.75">
      <c r="A26" s="1">
        <v>13</v>
      </c>
      <c r="B26" s="5" t="s">
        <v>65</v>
      </c>
      <c r="C26" s="18" t="s">
        <v>103</v>
      </c>
      <c r="D26" s="149">
        <f>Сведения!F21</f>
        <v>0</v>
      </c>
      <c r="E26" s="150"/>
      <c r="F26" s="153">
        <f t="shared" si="0"/>
        <v>0</v>
      </c>
    </row>
    <row r="27" spans="1:6" ht="39">
      <c r="A27" s="1">
        <v>14</v>
      </c>
      <c r="B27" s="5" t="s">
        <v>66</v>
      </c>
      <c r="C27" s="18" t="s">
        <v>103</v>
      </c>
      <c r="D27" s="149">
        <f>Сведения!F22</f>
        <v>0</v>
      </c>
      <c r="E27" s="150"/>
      <c r="F27" s="153">
        <f t="shared" si="0"/>
        <v>0</v>
      </c>
    </row>
    <row r="30" ht="12.75">
      <c r="A30" t="s">
        <v>40</v>
      </c>
    </row>
    <row r="31" spans="1:4" ht="12.75">
      <c r="A31" t="s">
        <v>346</v>
      </c>
      <c r="D31" t="s">
        <v>350</v>
      </c>
    </row>
    <row r="32" spans="1:7" ht="12.75">
      <c r="A32" s="16" t="s">
        <v>42</v>
      </c>
      <c r="B32" s="16"/>
      <c r="C32" s="16"/>
      <c r="D32" s="16"/>
      <c r="E32" s="16"/>
      <c r="F32" s="16"/>
      <c r="G32" s="16"/>
    </row>
    <row r="33" ht="12.75">
      <c r="B33" t="s">
        <v>72</v>
      </c>
    </row>
    <row r="35" ht="12.75">
      <c r="A35" t="s">
        <v>327</v>
      </c>
    </row>
    <row r="36" spans="1:3" ht="12.75">
      <c r="A36" t="s">
        <v>347</v>
      </c>
      <c r="C36" s="29" t="s">
        <v>364</v>
      </c>
    </row>
    <row r="37" spans="1:7" ht="12.75">
      <c r="A37" s="16" t="s">
        <v>42</v>
      </c>
      <c r="B37" s="16"/>
      <c r="C37" s="16"/>
      <c r="D37" s="16"/>
      <c r="E37" s="16"/>
      <c r="F37" s="16"/>
      <c r="G37" s="16"/>
    </row>
    <row r="39" ht="12.75">
      <c r="A39" t="s">
        <v>41</v>
      </c>
    </row>
    <row r="40" ht="12.75">
      <c r="A40" t="s">
        <v>67</v>
      </c>
    </row>
    <row r="41" spans="1:6" ht="12.75">
      <c r="A41" s="16" t="s">
        <v>42</v>
      </c>
      <c r="B41" s="16"/>
      <c r="C41" s="16"/>
      <c r="D41" s="16"/>
      <c r="E41" s="16"/>
      <c r="F41" s="16"/>
    </row>
    <row r="43" ht="12.75">
      <c r="A43" t="s">
        <v>97</v>
      </c>
    </row>
  </sheetData>
  <sheetProtection/>
  <mergeCells count="11">
    <mergeCell ref="A11:A12"/>
    <mergeCell ref="B11:B12"/>
    <mergeCell ref="C11:C12"/>
    <mergeCell ref="D11:F11"/>
    <mergeCell ref="A7:B7"/>
    <mergeCell ref="D7:E7"/>
    <mergeCell ref="D8:E8"/>
    <mergeCell ref="A1:F1"/>
    <mergeCell ref="A2:F2"/>
    <mergeCell ref="A3:F3"/>
    <mergeCell ref="D6:E6"/>
  </mergeCells>
  <printOptions/>
  <pageMargins left="0.75" right="0.31" top="0.58" bottom="0.25" header="0.5" footer="0.18"/>
  <pageSetup fitToHeight="0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PageLayoutView="0" workbookViewId="0" topLeftCell="A1">
      <pane ySplit="13" topLeftCell="A26" activePane="bottomLeft" state="frozen"/>
      <selection pane="topLeft" activeCell="A1" sqref="A1"/>
      <selection pane="bottomLeft" activeCell="B39" sqref="B39"/>
    </sheetView>
  </sheetViews>
  <sheetFormatPr defaultColWidth="9.140625" defaultRowHeight="12.75"/>
  <cols>
    <col min="1" max="1" width="7.28125" style="0" customWidth="1"/>
    <col min="2" max="2" width="90.7109375" style="0" customWidth="1"/>
  </cols>
  <sheetData>
    <row r="1" spans="1:6" ht="12.75">
      <c r="A1" s="203" t="s">
        <v>32</v>
      </c>
      <c r="B1" s="203"/>
      <c r="C1" s="203"/>
      <c r="D1" s="203"/>
      <c r="E1" s="203"/>
      <c r="F1" s="203"/>
    </row>
    <row r="2" spans="1:6" ht="12.75">
      <c r="A2" s="203" t="s">
        <v>33</v>
      </c>
      <c r="B2" s="203"/>
      <c r="C2" s="203"/>
      <c r="D2" s="203"/>
      <c r="E2" s="203"/>
      <c r="F2" s="203"/>
    </row>
    <row r="3" spans="1:6" ht="12.75">
      <c r="A3" s="203" t="s">
        <v>15</v>
      </c>
      <c r="B3" s="203"/>
      <c r="C3" s="203"/>
      <c r="D3" s="203"/>
      <c r="E3" s="203"/>
      <c r="F3" s="203"/>
    </row>
    <row r="6" spans="4:5" ht="12.75">
      <c r="D6" s="218" t="s">
        <v>35</v>
      </c>
      <c r="E6" s="219"/>
    </row>
    <row r="7" spans="1:5" ht="12.75">
      <c r="A7" s="203" t="s">
        <v>320</v>
      </c>
      <c r="B7" s="203"/>
      <c r="C7" t="s">
        <v>34</v>
      </c>
      <c r="D7" s="218"/>
      <c r="E7" s="219"/>
    </row>
    <row r="8" spans="4:5" ht="12.75">
      <c r="D8" s="218"/>
      <c r="E8" s="219"/>
    </row>
    <row r="9" spans="1:2" ht="26.25">
      <c r="A9" s="116"/>
      <c r="B9" s="190" t="s">
        <v>354</v>
      </c>
    </row>
    <row r="11" spans="1:6" ht="12.75">
      <c r="A11" s="213" t="s">
        <v>16</v>
      </c>
      <c r="B11" s="213" t="s">
        <v>17</v>
      </c>
      <c r="C11" s="213" t="s">
        <v>18</v>
      </c>
      <c r="D11" s="215" t="s">
        <v>36</v>
      </c>
      <c r="E11" s="216"/>
      <c r="F11" s="217"/>
    </row>
    <row r="12" spans="1:6" ht="26.25">
      <c r="A12" s="214"/>
      <c r="B12" s="214"/>
      <c r="C12" s="214"/>
      <c r="D12" s="1" t="s">
        <v>37</v>
      </c>
      <c r="E12" s="1" t="s">
        <v>38</v>
      </c>
      <c r="F12" s="1" t="s">
        <v>39</v>
      </c>
    </row>
    <row r="13" spans="1:6" ht="12.7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</row>
    <row r="14" spans="1:6" ht="39">
      <c r="A14" s="1">
        <v>1</v>
      </c>
      <c r="B14" s="5" t="s">
        <v>57</v>
      </c>
      <c r="C14" s="1" t="s">
        <v>68</v>
      </c>
      <c r="D14" s="146">
        <f>Сведения!G9</f>
        <v>100</v>
      </c>
      <c r="E14" s="15"/>
      <c r="F14" s="151">
        <f>E14-D14</f>
        <v>-100</v>
      </c>
    </row>
    <row r="15" spans="1:6" ht="39">
      <c r="A15" s="1">
        <v>2</v>
      </c>
      <c r="B15" s="28" t="s">
        <v>86</v>
      </c>
      <c r="C15" s="1" t="s">
        <v>68</v>
      </c>
      <c r="D15" s="146">
        <f>Сведения!G10</f>
        <v>100</v>
      </c>
      <c r="E15" s="15"/>
      <c r="F15" s="151">
        <f aca="true" t="shared" si="0" ref="F15:F27">E15-D15</f>
        <v>-100</v>
      </c>
    </row>
    <row r="16" spans="1:6" ht="39">
      <c r="A16" s="1">
        <v>3</v>
      </c>
      <c r="B16" s="28" t="s">
        <v>87</v>
      </c>
      <c r="C16" s="1" t="s">
        <v>68</v>
      </c>
      <c r="D16" s="146">
        <f>Сведения!G11</f>
        <v>100</v>
      </c>
      <c r="E16" s="15"/>
      <c r="F16" s="151">
        <f t="shared" si="0"/>
        <v>-100</v>
      </c>
    </row>
    <row r="17" spans="1:6" ht="39">
      <c r="A17" s="1">
        <v>4</v>
      </c>
      <c r="B17" s="28" t="s">
        <v>88</v>
      </c>
      <c r="C17" s="1" t="s">
        <v>68</v>
      </c>
      <c r="D17" s="146">
        <f>Сведения!G12</f>
        <v>100</v>
      </c>
      <c r="E17" s="15"/>
      <c r="F17" s="151">
        <f t="shared" si="0"/>
        <v>-100</v>
      </c>
    </row>
    <row r="18" spans="1:6" ht="39">
      <c r="A18" s="1">
        <v>5</v>
      </c>
      <c r="B18" s="28" t="s">
        <v>89</v>
      </c>
      <c r="C18" s="1" t="s">
        <v>68</v>
      </c>
      <c r="D18" s="146">
        <f>Сведения!G13</f>
        <v>0</v>
      </c>
      <c r="E18" s="15"/>
      <c r="F18" s="151">
        <f t="shared" si="0"/>
        <v>0</v>
      </c>
    </row>
    <row r="19" spans="1:6" ht="26.25">
      <c r="A19" s="1">
        <v>6</v>
      </c>
      <c r="B19" s="5" t="s">
        <v>58</v>
      </c>
      <c r="C19" s="1" t="s">
        <v>69</v>
      </c>
      <c r="D19" s="147">
        <f>Сведения!G14</f>
        <v>32.13999999999999</v>
      </c>
      <c r="E19" s="148"/>
      <c r="F19" s="152">
        <f t="shared" si="0"/>
        <v>-32.13999999999999</v>
      </c>
    </row>
    <row r="20" spans="1:6" ht="26.25">
      <c r="A20" s="1">
        <v>7</v>
      </c>
      <c r="B20" s="5" t="s">
        <v>59</v>
      </c>
      <c r="C20" s="1" t="s">
        <v>70</v>
      </c>
      <c r="D20" s="147">
        <f>Сведения!G15</f>
        <v>0.119</v>
      </c>
      <c r="E20" s="148"/>
      <c r="F20" s="152">
        <f t="shared" si="0"/>
        <v>-0.119</v>
      </c>
    </row>
    <row r="21" spans="1:6" ht="26.25">
      <c r="A21" s="1">
        <v>8</v>
      </c>
      <c r="B21" s="5" t="s">
        <v>60</v>
      </c>
      <c r="C21" s="1" t="s">
        <v>71</v>
      </c>
      <c r="D21" s="147">
        <f>Сведения!G16</f>
        <v>1.8399999999999999</v>
      </c>
      <c r="E21" s="148"/>
      <c r="F21" s="152">
        <f t="shared" si="0"/>
        <v>-1.8399999999999999</v>
      </c>
    </row>
    <row r="22" spans="1:6" ht="26.25">
      <c r="A22" s="1">
        <v>9</v>
      </c>
      <c r="B22" s="5" t="s">
        <v>61</v>
      </c>
      <c r="C22" s="1" t="s">
        <v>71</v>
      </c>
      <c r="D22" s="147">
        <v>0</v>
      </c>
      <c r="E22" s="148"/>
      <c r="F22" s="152">
        <f t="shared" si="0"/>
        <v>0</v>
      </c>
    </row>
    <row r="23" spans="1:6" ht="25.5" customHeight="1">
      <c r="A23" s="1">
        <v>10</v>
      </c>
      <c r="B23" s="5" t="s">
        <v>62</v>
      </c>
      <c r="C23" s="1" t="s">
        <v>71</v>
      </c>
      <c r="D23" s="147">
        <f>Сведения!G18</f>
        <v>0</v>
      </c>
      <c r="E23" s="148"/>
      <c r="F23" s="152">
        <f t="shared" si="0"/>
        <v>0</v>
      </c>
    </row>
    <row r="24" spans="1:6" ht="52.5">
      <c r="A24" s="1">
        <v>11</v>
      </c>
      <c r="B24" s="5" t="s">
        <v>63</v>
      </c>
      <c r="C24" s="1" t="s">
        <v>68</v>
      </c>
      <c r="D24" s="146">
        <f>Сведения!G19</f>
        <v>0</v>
      </c>
      <c r="E24" s="15"/>
      <c r="F24" s="151">
        <f t="shared" si="0"/>
        <v>0</v>
      </c>
    </row>
    <row r="25" spans="1:6" ht="26.25" customHeight="1">
      <c r="A25" s="1">
        <v>12</v>
      </c>
      <c r="B25" s="5" t="s">
        <v>64</v>
      </c>
      <c r="C25" s="1" t="s">
        <v>103</v>
      </c>
      <c r="D25" s="154">
        <f>Сведения!G20</f>
        <v>0</v>
      </c>
      <c r="E25" s="155"/>
      <c r="F25" s="153">
        <f t="shared" si="0"/>
        <v>0</v>
      </c>
    </row>
    <row r="26" spans="1:6" ht="64.5" customHeight="1">
      <c r="A26" s="1">
        <v>13</v>
      </c>
      <c r="B26" s="5" t="s">
        <v>65</v>
      </c>
      <c r="C26" s="1" t="s">
        <v>103</v>
      </c>
      <c r="D26" s="154">
        <f>Сведения!G21</f>
        <v>0</v>
      </c>
      <c r="E26" s="155"/>
      <c r="F26" s="153">
        <f t="shared" si="0"/>
        <v>0</v>
      </c>
    </row>
    <row r="27" spans="1:6" ht="39">
      <c r="A27" s="1">
        <v>14</v>
      </c>
      <c r="B27" s="5" t="s">
        <v>66</v>
      </c>
      <c r="C27" s="1" t="s">
        <v>103</v>
      </c>
      <c r="D27" s="154">
        <f>Сведения!G22</f>
        <v>0</v>
      </c>
      <c r="E27" s="155"/>
      <c r="F27" s="153">
        <f t="shared" si="0"/>
        <v>0</v>
      </c>
    </row>
    <row r="30" ht="12.75">
      <c r="A30" t="s">
        <v>40</v>
      </c>
    </row>
    <row r="31" spans="1:4" ht="12.75">
      <c r="A31" t="s">
        <v>346</v>
      </c>
      <c r="D31" s="29" t="s">
        <v>365</v>
      </c>
    </row>
    <row r="32" spans="1:7" ht="12.75">
      <c r="A32" s="16" t="s">
        <v>42</v>
      </c>
      <c r="B32" s="16"/>
      <c r="C32" s="16"/>
      <c r="D32" s="16"/>
      <c r="E32" s="16"/>
      <c r="F32" s="16"/>
      <c r="G32" s="16"/>
    </row>
    <row r="33" ht="12.75">
      <c r="B33" t="s">
        <v>72</v>
      </c>
    </row>
    <row r="35" ht="12.75">
      <c r="A35" t="s">
        <v>327</v>
      </c>
    </row>
    <row r="36" spans="1:3" ht="12.75">
      <c r="A36" t="s">
        <v>347</v>
      </c>
      <c r="C36" s="29" t="s">
        <v>364</v>
      </c>
    </row>
    <row r="37" spans="1:7" ht="12.75">
      <c r="A37" s="16" t="s">
        <v>42</v>
      </c>
      <c r="B37" s="16"/>
      <c r="C37" s="16"/>
      <c r="D37" s="16"/>
      <c r="E37" s="16"/>
      <c r="F37" s="16"/>
      <c r="G37" s="16"/>
    </row>
    <row r="40" ht="12.75">
      <c r="A40" t="s">
        <v>98</v>
      </c>
    </row>
  </sheetData>
  <sheetProtection/>
  <mergeCells count="11">
    <mergeCell ref="A11:A12"/>
    <mergeCell ref="B11:B12"/>
    <mergeCell ref="C11:C12"/>
    <mergeCell ref="D11:F11"/>
    <mergeCell ref="A7:B7"/>
    <mergeCell ref="D7:E7"/>
    <mergeCell ref="D8:E8"/>
    <mergeCell ref="A1:F1"/>
    <mergeCell ref="A2:F2"/>
    <mergeCell ref="A3:F3"/>
    <mergeCell ref="D6:E6"/>
  </mergeCells>
  <printOptions/>
  <pageMargins left="0.75" right="0.48" top="0.62" bottom="0.25" header="0.5" footer="0.17"/>
  <pageSetup fitToHeight="0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79"/>
  <sheetViews>
    <sheetView zoomScale="64" zoomScaleNormal="64" zoomScalePageLayoutView="0" workbookViewId="0" topLeftCell="A1">
      <pane xSplit="2" ySplit="10" topLeftCell="D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K3" sqref="AK3"/>
    </sheetView>
  </sheetViews>
  <sheetFormatPr defaultColWidth="9.140625" defaultRowHeight="12.75"/>
  <cols>
    <col min="1" max="1" width="5.57421875" style="47" customWidth="1"/>
    <col min="2" max="2" width="34.421875" style="8" customWidth="1"/>
    <col min="3" max="4" width="5.00390625" style="47" customWidth="1"/>
    <col min="5" max="5" width="7.7109375" style="8" customWidth="1"/>
    <col min="6" max="6" width="7.7109375" style="9" customWidth="1"/>
    <col min="7" max="8" width="7.7109375" style="8" customWidth="1"/>
    <col min="9" max="9" width="7.7109375" style="9" customWidth="1"/>
    <col min="10" max="10" width="8.421875" style="47" customWidth="1"/>
    <col min="11" max="11" width="7.421875" style="47" customWidth="1"/>
    <col min="12" max="12" width="7.7109375" style="8" customWidth="1"/>
    <col min="13" max="13" width="7.7109375" style="9" customWidth="1"/>
    <col min="14" max="15" width="7.7109375" style="8" customWidth="1"/>
    <col min="16" max="16" width="7.7109375" style="9" customWidth="1"/>
    <col min="17" max="18" width="5.00390625" style="47" customWidth="1"/>
    <col min="19" max="19" width="7.7109375" style="8" customWidth="1"/>
    <col min="20" max="20" width="7.7109375" style="9" customWidth="1"/>
    <col min="21" max="22" width="7.7109375" style="8" customWidth="1"/>
    <col min="23" max="23" width="7.7109375" style="9" customWidth="1"/>
    <col min="24" max="25" width="5.00390625" style="47" customWidth="1"/>
    <col min="26" max="26" width="7.7109375" style="8" customWidth="1"/>
    <col min="27" max="27" width="7.7109375" style="9" customWidth="1"/>
    <col min="28" max="29" width="7.7109375" style="8" customWidth="1"/>
    <col min="30" max="30" width="7.7109375" style="9" customWidth="1"/>
    <col min="31" max="32" width="5.00390625" style="47" customWidth="1"/>
    <col min="33" max="33" width="7.7109375" style="8" customWidth="1"/>
    <col min="34" max="34" width="7.7109375" style="9" customWidth="1"/>
    <col min="35" max="36" width="7.7109375" style="8" customWidth="1"/>
    <col min="37" max="37" width="7.7109375" style="9" customWidth="1"/>
  </cols>
  <sheetData>
    <row r="1" spans="1:37" ht="12.75">
      <c r="A1" s="203" t="s">
        <v>20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14"/>
      <c r="AF1" s="14"/>
      <c r="AG1" s="14"/>
      <c r="AH1" s="14"/>
      <c r="AI1" s="14"/>
      <c r="AJ1" s="14"/>
      <c r="AK1" s="14"/>
    </row>
    <row r="2" spans="1:37" ht="12.75">
      <c r="A2" s="203" t="s">
        <v>316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14"/>
      <c r="AF2" s="14"/>
      <c r="AG2" s="14"/>
      <c r="AH2" s="14"/>
      <c r="AI2" s="14"/>
      <c r="AJ2" s="14"/>
      <c r="AK2" s="14"/>
    </row>
    <row r="3" spans="1:37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 ht="12.75">
      <c r="A4" s="317" t="s">
        <v>354</v>
      </c>
      <c r="B4" s="116"/>
      <c r="C4" s="116"/>
      <c r="D4" s="116"/>
      <c r="E4" s="116"/>
      <c r="F4" s="116"/>
      <c r="G4" s="116"/>
      <c r="H4" s="116"/>
      <c r="I4" s="14"/>
      <c r="J4" s="116"/>
      <c r="K4" s="116"/>
      <c r="L4" s="116"/>
      <c r="M4" s="116"/>
      <c r="N4" s="116"/>
      <c r="O4" s="14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4"/>
      <c r="AF4" s="14"/>
      <c r="AG4" s="14"/>
      <c r="AH4" s="14"/>
      <c r="AI4" s="14"/>
      <c r="AJ4" s="14"/>
      <c r="AK4" s="14"/>
    </row>
    <row r="6" spans="1:37" ht="18" customHeight="1">
      <c r="A6" s="220" t="s">
        <v>16</v>
      </c>
      <c r="B6" s="220" t="s">
        <v>21</v>
      </c>
      <c r="C6" s="234" t="s">
        <v>91</v>
      </c>
      <c r="D6" s="235"/>
      <c r="E6" s="235"/>
      <c r="F6" s="235"/>
      <c r="G6" s="235"/>
      <c r="H6" s="235"/>
      <c r="I6" s="236"/>
      <c r="J6" s="234" t="s">
        <v>92</v>
      </c>
      <c r="K6" s="235"/>
      <c r="L6" s="235"/>
      <c r="M6" s="235"/>
      <c r="N6" s="235"/>
      <c r="O6" s="235"/>
      <c r="P6" s="236"/>
      <c r="Q6" s="234" t="s">
        <v>93</v>
      </c>
      <c r="R6" s="235"/>
      <c r="S6" s="235"/>
      <c r="T6" s="235"/>
      <c r="U6" s="235"/>
      <c r="V6" s="235"/>
      <c r="W6" s="236"/>
      <c r="X6" s="234" t="s">
        <v>94</v>
      </c>
      <c r="Y6" s="235"/>
      <c r="Z6" s="235"/>
      <c r="AA6" s="235"/>
      <c r="AB6" s="235"/>
      <c r="AC6" s="235"/>
      <c r="AD6" s="236"/>
      <c r="AE6" s="234" t="s">
        <v>344</v>
      </c>
      <c r="AF6" s="235"/>
      <c r="AG6" s="235"/>
      <c r="AH6" s="235"/>
      <c r="AI6" s="235"/>
      <c r="AJ6" s="235"/>
      <c r="AK6" s="236"/>
    </row>
    <row r="7" spans="1:37" ht="35.25" customHeight="1">
      <c r="A7" s="221"/>
      <c r="B7" s="221"/>
      <c r="C7" s="220" t="s">
        <v>105</v>
      </c>
      <c r="D7" s="220" t="s">
        <v>118</v>
      </c>
      <c r="E7" s="223" t="s">
        <v>22</v>
      </c>
      <c r="F7" s="224"/>
      <c r="G7" s="227" t="s">
        <v>134</v>
      </c>
      <c r="H7" s="228"/>
      <c r="I7" s="229"/>
      <c r="J7" s="220" t="s">
        <v>105</v>
      </c>
      <c r="K7" s="220" t="s">
        <v>118</v>
      </c>
      <c r="L7" s="223" t="s">
        <v>22</v>
      </c>
      <c r="M7" s="224"/>
      <c r="N7" s="227" t="s">
        <v>134</v>
      </c>
      <c r="O7" s="228"/>
      <c r="P7" s="229"/>
      <c r="Q7" s="220" t="s">
        <v>105</v>
      </c>
      <c r="R7" s="220" t="s">
        <v>118</v>
      </c>
      <c r="S7" s="223" t="s">
        <v>22</v>
      </c>
      <c r="T7" s="224"/>
      <c r="U7" s="227" t="s">
        <v>134</v>
      </c>
      <c r="V7" s="228"/>
      <c r="W7" s="229"/>
      <c r="X7" s="220" t="s">
        <v>105</v>
      </c>
      <c r="Y7" s="220" t="s">
        <v>118</v>
      </c>
      <c r="Z7" s="223" t="s">
        <v>22</v>
      </c>
      <c r="AA7" s="224"/>
      <c r="AB7" s="227" t="s">
        <v>134</v>
      </c>
      <c r="AC7" s="228"/>
      <c r="AD7" s="229"/>
      <c r="AE7" s="220" t="s">
        <v>105</v>
      </c>
      <c r="AF7" s="220" t="s">
        <v>118</v>
      </c>
      <c r="AG7" s="223" t="s">
        <v>22</v>
      </c>
      <c r="AH7" s="224"/>
      <c r="AI7" s="227" t="s">
        <v>134</v>
      </c>
      <c r="AJ7" s="228"/>
      <c r="AK7" s="229"/>
    </row>
    <row r="8" spans="1:37" ht="30.75" customHeight="1">
      <c r="A8" s="221"/>
      <c r="B8" s="221"/>
      <c r="C8" s="221"/>
      <c r="D8" s="221"/>
      <c r="E8" s="225"/>
      <c r="F8" s="226"/>
      <c r="G8" s="227" t="s">
        <v>23</v>
      </c>
      <c r="H8" s="229"/>
      <c r="I8" s="230" t="s">
        <v>24</v>
      </c>
      <c r="J8" s="221"/>
      <c r="K8" s="221"/>
      <c r="L8" s="225"/>
      <c r="M8" s="226"/>
      <c r="N8" s="227" t="s">
        <v>23</v>
      </c>
      <c r="O8" s="229"/>
      <c r="P8" s="230" t="s">
        <v>24</v>
      </c>
      <c r="Q8" s="221"/>
      <c r="R8" s="221"/>
      <c r="S8" s="225"/>
      <c r="T8" s="226"/>
      <c r="U8" s="227" t="s">
        <v>23</v>
      </c>
      <c r="V8" s="229"/>
      <c r="W8" s="230" t="s">
        <v>24</v>
      </c>
      <c r="X8" s="221"/>
      <c r="Y8" s="221"/>
      <c r="Z8" s="225"/>
      <c r="AA8" s="226"/>
      <c r="AB8" s="227" t="s">
        <v>23</v>
      </c>
      <c r="AC8" s="229"/>
      <c r="AD8" s="230" t="s">
        <v>24</v>
      </c>
      <c r="AE8" s="221"/>
      <c r="AF8" s="221"/>
      <c r="AG8" s="225"/>
      <c r="AH8" s="226"/>
      <c r="AI8" s="227" t="s">
        <v>23</v>
      </c>
      <c r="AJ8" s="229"/>
      <c r="AK8" s="230" t="s">
        <v>24</v>
      </c>
    </row>
    <row r="9" spans="1:37" ht="35.25" customHeight="1">
      <c r="A9" s="222"/>
      <c r="B9" s="222"/>
      <c r="C9" s="222"/>
      <c r="D9" s="222"/>
      <c r="E9" s="10" t="s">
        <v>25</v>
      </c>
      <c r="F9" s="11" t="s">
        <v>26</v>
      </c>
      <c r="G9" s="10" t="s">
        <v>28</v>
      </c>
      <c r="H9" s="10" t="s">
        <v>27</v>
      </c>
      <c r="I9" s="231"/>
      <c r="J9" s="222"/>
      <c r="K9" s="222"/>
      <c r="L9" s="10" t="s">
        <v>25</v>
      </c>
      <c r="M9" s="11" t="s">
        <v>26</v>
      </c>
      <c r="N9" s="10" t="s">
        <v>28</v>
      </c>
      <c r="O9" s="10" t="s">
        <v>27</v>
      </c>
      <c r="P9" s="231"/>
      <c r="Q9" s="222"/>
      <c r="R9" s="222"/>
      <c r="S9" s="10" t="s">
        <v>25</v>
      </c>
      <c r="T9" s="11" t="s">
        <v>26</v>
      </c>
      <c r="U9" s="10" t="s">
        <v>28</v>
      </c>
      <c r="V9" s="10" t="s">
        <v>27</v>
      </c>
      <c r="W9" s="231"/>
      <c r="X9" s="222"/>
      <c r="Y9" s="222"/>
      <c r="Z9" s="10" t="s">
        <v>25</v>
      </c>
      <c r="AA9" s="11" t="s">
        <v>26</v>
      </c>
      <c r="AB9" s="10" t="s">
        <v>28</v>
      </c>
      <c r="AC9" s="10" t="s">
        <v>27</v>
      </c>
      <c r="AD9" s="231"/>
      <c r="AE9" s="222"/>
      <c r="AF9" s="222"/>
      <c r="AG9" s="10" t="s">
        <v>25</v>
      </c>
      <c r="AH9" s="11" t="s">
        <v>26</v>
      </c>
      <c r="AI9" s="10" t="s">
        <v>28</v>
      </c>
      <c r="AJ9" s="10" t="s">
        <v>27</v>
      </c>
      <c r="AK9" s="231"/>
    </row>
    <row r="10" spans="1:37" ht="12.75">
      <c r="A10" s="39">
        <v>1</v>
      </c>
      <c r="B10" s="39">
        <v>2</v>
      </c>
      <c r="C10" s="39"/>
      <c r="D10" s="39"/>
      <c r="E10" s="6">
        <v>3</v>
      </c>
      <c r="F10" s="6">
        <v>4</v>
      </c>
      <c r="G10" s="6">
        <v>5</v>
      </c>
      <c r="H10" s="6">
        <v>6</v>
      </c>
      <c r="I10" s="6">
        <v>7</v>
      </c>
      <c r="J10" s="39"/>
      <c r="K10" s="39"/>
      <c r="L10" s="6">
        <v>3</v>
      </c>
      <c r="M10" s="6">
        <v>4</v>
      </c>
      <c r="N10" s="6">
        <v>5</v>
      </c>
      <c r="O10" s="6">
        <v>6</v>
      </c>
      <c r="P10" s="6">
        <v>7</v>
      </c>
      <c r="Q10" s="39"/>
      <c r="R10" s="39"/>
      <c r="S10" s="6">
        <v>3</v>
      </c>
      <c r="T10" s="6">
        <v>4</v>
      </c>
      <c r="U10" s="6">
        <v>5</v>
      </c>
      <c r="V10" s="6">
        <v>6</v>
      </c>
      <c r="W10" s="6">
        <v>7</v>
      </c>
      <c r="X10" s="39"/>
      <c r="Y10" s="39"/>
      <c r="Z10" s="6">
        <v>3</v>
      </c>
      <c r="AA10" s="6">
        <v>4</v>
      </c>
      <c r="AB10" s="6">
        <v>5</v>
      </c>
      <c r="AC10" s="6">
        <v>6</v>
      </c>
      <c r="AD10" s="6">
        <v>7</v>
      </c>
      <c r="AE10" s="39"/>
      <c r="AF10" s="39"/>
      <c r="AG10" s="6">
        <v>3</v>
      </c>
      <c r="AH10" s="6">
        <v>4</v>
      </c>
      <c r="AI10" s="6">
        <v>5</v>
      </c>
      <c r="AJ10" s="6">
        <v>6</v>
      </c>
      <c r="AK10" s="6">
        <v>7</v>
      </c>
    </row>
    <row r="11" spans="1:37" ht="38.25" customHeight="1">
      <c r="A11" s="62">
        <v>1</v>
      </c>
      <c r="B11" s="62" t="s">
        <v>104</v>
      </c>
      <c r="C11" s="40"/>
      <c r="D11" s="41"/>
      <c r="E11" s="30"/>
      <c r="F11" s="33"/>
      <c r="G11" s="33"/>
      <c r="H11" s="33"/>
      <c r="I11" s="32"/>
      <c r="J11" s="40"/>
      <c r="K11" s="41"/>
      <c r="L11" s="30"/>
      <c r="M11" s="33"/>
      <c r="N11" s="33"/>
      <c r="O11" s="33"/>
      <c r="P11" s="32"/>
      <c r="Q11" s="40"/>
      <c r="R11" s="41"/>
      <c r="S11" s="30"/>
      <c r="T11" s="33"/>
      <c r="U11" s="33"/>
      <c r="V11" s="33"/>
      <c r="W11" s="32"/>
      <c r="X11" s="40"/>
      <c r="Y11" s="41"/>
      <c r="Z11" s="30"/>
      <c r="AA11" s="33"/>
      <c r="AB11" s="33"/>
      <c r="AC11" s="33"/>
      <c r="AD11" s="32"/>
      <c r="AE11" s="40"/>
      <c r="AF11" s="41"/>
      <c r="AG11" s="30"/>
      <c r="AH11" s="33"/>
      <c r="AI11" s="33"/>
      <c r="AJ11" s="33"/>
      <c r="AK11" s="32"/>
    </row>
    <row r="12" spans="1:37" s="21" customFormat="1" ht="24.75" customHeight="1">
      <c r="A12" s="249" t="s">
        <v>107</v>
      </c>
      <c r="B12" s="261" t="s">
        <v>53</v>
      </c>
      <c r="C12" s="48" t="s">
        <v>137</v>
      </c>
      <c r="D12" s="48">
        <v>1</v>
      </c>
      <c r="E12" s="19" t="s">
        <v>31</v>
      </c>
      <c r="F12" s="54"/>
      <c r="G12" s="22"/>
      <c r="H12" s="94"/>
      <c r="I12" s="54"/>
      <c r="J12" s="48" t="s">
        <v>137</v>
      </c>
      <c r="K12" s="48"/>
      <c r="L12" s="19" t="s">
        <v>31</v>
      </c>
      <c r="M12" s="54"/>
      <c r="N12" s="22"/>
      <c r="O12" s="94"/>
      <c r="P12" s="54"/>
      <c r="Q12" s="48" t="s">
        <v>137</v>
      </c>
      <c r="R12" s="48"/>
      <c r="S12" s="19" t="s">
        <v>31</v>
      </c>
      <c r="T12" s="54"/>
      <c r="U12" s="22"/>
      <c r="V12" s="94"/>
      <c r="W12" s="54"/>
      <c r="X12" s="48" t="s">
        <v>137</v>
      </c>
      <c r="Y12" s="48"/>
      <c r="Z12" s="19" t="s">
        <v>31</v>
      </c>
      <c r="AA12" s="54"/>
      <c r="AB12" s="22"/>
      <c r="AC12" s="94"/>
      <c r="AD12" s="54"/>
      <c r="AE12" s="48" t="s">
        <v>137</v>
      </c>
      <c r="AF12" s="48"/>
      <c r="AG12" s="19" t="s">
        <v>31</v>
      </c>
      <c r="AH12" s="54"/>
      <c r="AI12" s="22"/>
      <c r="AJ12" s="94"/>
      <c r="AK12" s="54"/>
    </row>
    <row r="13" spans="1:37" s="21" customFormat="1" ht="27" customHeight="1">
      <c r="A13" s="250"/>
      <c r="B13" s="262"/>
      <c r="C13" s="48" t="s">
        <v>137</v>
      </c>
      <c r="D13" s="48"/>
      <c r="E13" s="19" t="s">
        <v>117</v>
      </c>
      <c r="F13" s="54"/>
      <c r="G13" s="22"/>
      <c r="H13" s="94"/>
      <c r="I13" s="54"/>
      <c r="J13" s="48" t="s">
        <v>137</v>
      </c>
      <c r="K13" s="48"/>
      <c r="L13" s="19" t="s">
        <v>117</v>
      </c>
      <c r="M13" s="54"/>
      <c r="N13" s="22"/>
      <c r="O13" s="94"/>
      <c r="P13" s="54"/>
      <c r="Q13" s="48" t="s">
        <v>137</v>
      </c>
      <c r="R13" s="48"/>
      <c r="S13" s="19" t="s">
        <v>117</v>
      </c>
      <c r="T13" s="54"/>
      <c r="U13" s="22"/>
      <c r="V13" s="94"/>
      <c r="W13" s="54"/>
      <c r="X13" s="48" t="s">
        <v>137</v>
      </c>
      <c r="Y13" s="48"/>
      <c r="Z13" s="19" t="s">
        <v>117</v>
      </c>
      <c r="AA13" s="54"/>
      <c r="AB13" s="22"/>
      <c r="AC13" s="94"/>
      <c r="AD13" s="54"/>
      <c r="AE13" s="48" t="s">
        <v>137</v>
      </c>
      <c r="AF13" s="48"/>
      <c r="AG13" s="19" t="s">
        <v>117</v>
      </c>
      <c r="AH13" s="54"/>
      <c r="AI13" s="22"/>
      <c r="AJ13" s="94"/>
      <c r="AK13" s="54"/>
    </row>
    <row r="14" spans="1:37" s="21" customFormat="1" ht="24.75" customHeight="1">
      <c r="A14" s="249" t="s">
        <v>108</v>
      </c>
      <c r="B14" s="261" t="s">
        <v>54</v>
      </c>
      <c r="C14" s="48" t="s">
        <v>137</v>
      </c>
      <c r="D14" s="48"/>
      <c r="E14" s="19" t="s">
        <v>31</v>
      </c>
      <c r="F14" s="54"/>
      <c r="G14" s="22"/>
      <c r="H14" s="94"/>
      <c r="I14" s="54"/>
      <c r="J14" s="48" t="s">
        <v>137</v>
      </c>
      <c r="K14" s="48"/>
      <c r="L14" s="19" t="s">
        <v>31</v>
      </c>
      <c r="M14" s="54"/>
      <c r="N14" s="22"/>
      <c r="O14" s="94"/>
      <c r="P14" s="54"/>
      <c r="Q14" s="48" t="s">
        <v>137</v>
      </c>
      <c r="R14" s="48"/>
      <c r="S14" s="19" t="s">
        <v>31</v>
      </c>
      <c r="T14" s="54"/>
      <c r="U14" s="22"/>
      <c r="V14" s="94"/>
      <c r="W14" s="54"/>
      <c r="X14" s="48" t="s">
        <v>137</v>
      </c>
      <c r="Y14" s="48">
        <v>1</v>
      </c>
      <c r="Z14" s="19" t="s">
        <v>31</v>
      </c>
      <c r="AA14" s="54">
        <v>5</v>
      </c>
      <c r="AB14" s="22"/>
      <c r="AC14" s="94"/>
      <c r="AD14" s="54"/>
      <c r="AE14" s="48" t="s">
        <v>137</v>
      </c>
      <c r="AF14" s="48"/>
      <c r="AG14" s="19" t="s">
        <v>31</v>
      </c>
      <c r="AH14" s="54"/>
      <c r="AI14" s="22"/>
      <c r="AJ14" s="94"/>
      <c r="AK14" s="54"/>
    </row>
    <row r="15" spans="1:37" s="21" customFormat="1" ht="24" customHeight="1">
      <c r="A15" s="250"/>
      <c r="B15" s="262"/>
      <c r="C15" s="48" t="s">
        <v>137</v>
      </c>
      <c r="D15" s="48"/>
      <c r="E15" s="19" t="s">
        <v>117</v>
      </c>
      <c r="F15" s="54"/>
      <c r="G15" s="22"/>
      <c r="H15" s="94"/>
      <c r="I15" s="54"/>
      <c r="J15" s="48" t="s">
        <v>137</v>
      </c>
      <c r="K15" s="48"/>
      <c r="L15" s="19" t="s">
        <v>117</v>
      </c>
      <c r="M15" s="54"/>
      <c r="N15" s="22"/>
      <c r="O15" s="94"/>
      <c r="P15" s="54"/>
      <c r="Q15" s="48" t="s">
        <v>137</v>
      </c>
      <c r="R15" s="48"/>
      <c r="S15" s="19" t="s">
        <v>117</v>
      </c>
      <c r="T15" s="54"/>
      <c r="U15" s="22"/>
      <c r="V15" s="94"/>
      <c r="W15" s="54"/>
      <c r="X15" s="48" t="s">
        <v>137</v>
      </c>
      <c r="Y15" s="48"/>
      <c r="Z15" s="19" t="s">
        <v>117</v>
      </c>
      <c r="AA15" s="54"/>
      <c r="AB15" s="22"/>
      <c r="AC15" s="94"/>
      <c r="AD15" s="54"/>
      <c r="AE15" s="48" t="s">
        <v>137</v>
      </c>
      <c r="AF15" s="48"/>
      <c r="AG15" s="19" t="s">
        <v>117</v>
      </c>
      <c r="AH15" s="54"/>
      <c r="AI15" s="22"/>
      <c r="AJ15" s="94"/>
      <c r="AK15" s="54"/>
    </row>
    <row r="16" spans="1:37" s="21" customFormat="1" ht="15" customHeight="1">
      <c r="A16" s="249" t="s">
        <v>109</v>
      </c>
      <c r="B16" s="263" t="s">
        <v>51</v>
      </c>
      <c r="C16" s="48" t="s">
        <v>138</v>
      </c>
      <c r="D16" s="48">
        <v>1</v>
      </c>
      <c r="E16" s="19" t="s">
        <v>31</v>
      </c>
      <c r="F16" s="54">
        <v>0</v>
      </c>
      <c r="G16" s="22" t="s">
        <v>336</v>
      </c>
      <c r="H16" s="94">
        <v>1</v>
      </c>
      <c r="I16" s="54">
        <v>0</v>
      </c>
      <c r="J16" s="48" t="s">
        <v>138</v>
      </c>
      <c r="K16" s="48">
        <v>1</v>
      </c>
      <c r="L16" s="19" t="s">
        <v>31</v>
      </c>
      <c r="M16" s="54"/>
      <c r="N16" s="22"/>
      <c r="O16" s="94">
        <v>1</v>
      </c>
      <c r="P16" s="54"/>
      <c r="Q16" s="48" t="s">
        <v>138</v>
      </c>
      <c r="R16" s="48">
        <v>1</v>
      </c>
      <c r="S16" s="19" t="s">
        <v>31</v>
      </c>
      <c r="T16" s="54"/>
      <c r="U16" s="22"/>
      <c r="V16" s="94">
        <v>1</v>
      </c>
      <c r="W16" s="54"/>
      <c r="X16" s="48" t="s">
        <v>138</v>
      </c>
      <c r="Y16" s="48">
        <v>1</v>
      </c>
      <c r="Z16" s="19" t="s">
        <v>31</v>
      </c>
      <c r="AA16" s="54"/>
      <c r="AB16" s="22"/>
      <c r="AC16" s="94">
        <v>1</v>
      </c>
      <c r="AD16" s="54"/>
      <c r="AE16" s="48" t="s">
        <v>138</v>
      </c>
      <c r="AF16" s="48">
        <v>1</v>
      </c>
      <c r="AG16" s="19" t="s">
        <v>31</v>
      </c>
      <c r="AH16" s="54"/>
      <c r="AI16" s="22"/>
      <c r="AJ16" s="94">
        <v>1</v>
      </c>
      <c r="AK16" s="54"/>
    </row>
    <row r="17" spans="1:37" s="21" customFormat="1" ht="16.5" customHeight="1">
      <c r="A17" s="250"/>
      <c r="B17" s="264"/>
      <c r="C17" s="48" t="s">
        <v>138</v>
      </c>
      <c r="D17" s="48"/>
      <c r="E17" s="19" t="s">
        <v>117</v>
      </c>
      <c r="F17" s="54"/>
      <c r="G17" s="22"/>
      <c r="H17" s="94"/>
      <c r="I17" s="54"/>
      <c r="J17" s="48" t="s">
        <v>138</v>
      </c>
      <c r="K17" s="48"/>
      <c r="L17" s="19" t="s">
        <v>117</v>
      </c>
      <c r="M17" s="54"/>
      <c r="N17" s="22"/>
      <c r="O17" s="94"/>
      <c r="P17" s="54"/>
      <c r="Q17" s="48" t="s">
        <v>138</v>
      </c>
      <c r="R17" s="48"/>
      <c r="S17" s="19" t="s">
        <v>117</v>
      </c>
      <c r="T17" s="54"/>
      <c r="U17" s="22"/>
      <c r="V17" s="94"/>
      <c r="W17" s="54"/>
      <c r="X17" s="48" t="s">
        <v>138</v>
      </c>
      <c r="Y17" s="48"/>
      <c r="Z17" s="19" t="s">
        <v>117</v>
      </c>
      <c r="AA17" s="54"/>
      <c r="AB17" s="22"/>
      <c r="AC17" s="94"/>
      <c r="AD17" s="54"/>
      <c r="AE17" s="48" t="s">
        <v>138</v>
      </c>
      <c r="AF17" s="48"/>
      <c r="AG17" s="19" t="s">
        <v>117</v>
      </c>
      <c r="AH17" s="54"/>
      <c r="AI17" s="22"/>
      <c r="AJ17" s="94"/>
      <c r="AK17" s="54"/>
    </row>
    <row r="18" spans="1:37" s="21" customFormat="1" ht="22.5" customHeight="1">
      <c r="A18" s="249" t="s">
        <v>110</v>
      </c>
      <c r="B18" s="261" t="s">
        <v>52</v>
      </c>
      <c r="C18" s="48" t="s">
        <v>138</v>
      </c>
      <c r="D18" s="48">
        <v>1</v>
      </c>
      <c r="E18" s="19" t="s">
        <v>31</v>
      </c>
      <c r="F18" s="54">
        <v>0</v>
      </c>
      <c r="G18" s="22" t="s">
        <v>138</v>
      </c>
      <c r="H18" s="94">
        <v>1</v>
      </c>
      <c r="I18" s="54">
        <v>0</v>
      </c>
      <c r="J18" s="48" t="s">
        <v>138</v>
      </c>
      <c r="K18" s="48"/>
      <c r="L18" s="19" t="s">
        <v>31</v>
      </c>
      <c r="M18" s="54"/>
      <c r="N18" s="22"/>
      <c r="O18" s="94"/>
      <c r="P18" s="54"/>
      <c r="Q18" s="48" t="s">
        <v>138</v>
      </c>
      <c r="R18" s="48"/>
      <c r="S18" s="19" t="s">
        <v>31</v>
      </c>
      <c r="T18" s="54"/>
      <c r="U18" s="22"/>
      <c r="V18" s="94"/>
      <c r="W18" s="54"/>
      <c r="X18" s="48" t="s">
        <v>138</v>
      </c>
      <c r="Y18" s="48"/>
      <c r="Z18" s="19" t="s">
        <v>31</v>
      </c>
      <c r="AA18" s="54"/>
      <c r="AB18" s="22"/>
      <c r="AC18" s="94"/>
      <c r="AD18" s="54"/>
      <c r="AE18" s="48" t="s">
        <v>138</v>
      </c>
      <c r="AF18" s="48"/>
      <c r="AG18" s="19" t="s">
        <v>31</v>
      </c>
      <c r="AH18" s="54"/>
      <c r="AI18" s="22"/>
      <c r="AJ18" s="94"/>
      <c r="AK18" s="54"/>
    </row>
    <row r="19" spans="1:37" s="21" customFormat="1" ht="14.25" customHeight="1">
      <c r="A19" s="250"/>
      <c r="B19" s="262"/>
      <c r="C19" s="48" t="s">
        <v>138</v>
      </c>
      <c r="D19" s="48"/>
      <c r="E19" s="19" t="s">
        <v>117</v>
      </c>
      <c r="F19" s="54"/>
      <c r="G19" s="22"/>
      <c r="H19" s="94"/>
      <c r="I19" s="54"/>
      <c r="J19" s="48" t="s">
        <v>138</v>
      </c>
      <c r="K19" s="48"/>
      <c r="L19" s="19" t="s">
        <v>117</v>
      </c>
      <c r="M19" s="54"/>
      <c r="N19" s="22"/>
      <c r="O19" s="94"/>
      <c r="P19" s="54"/>
      <c r="Q19" s="48" t="s">
        <v>138</v>
      </c>
      <c r="R19" s="48"/>
      <c r="S19" s="19" t="s">
        <v>117</v>
      </c>
      <c r="T19" s="54"/>
      <c r="U19" s="22"/>
      <c r="V19" s="94"/>
      <c r="W19" s="54"/>
      <c r="X19" s="48" t="s">
        <v>138</v>
      </c>
      <c r="Y19" s="48"/>
      <c r="Z19" s="19" t="s">
        <v>117</v>
      </c>
      <c r="AA19" s="54"/>
      <c r="AB19" s="22"/>
      <c r="AC19" s="94"/>
      <c r="AD19" s="54"/>
      <c r="AE19" s="48" t="s">
        <v>138</v>
      </c>
      <c r="AF19" s="48"/>
      <c r="AG19" s="19" t="s">
        <v>117</v>
      </c>
      <c r="AH19" s="54"/>
      <c r="AI19" s="22"/>
      <c r="AJ19" s="94"/>
      <c r="AK19" s="54"/>
    </row>
    <row r="20" spans="1:37" s="21" customFormat="1" ht="23.25" customHeight="1">
      <c r="A20" s="249" t="s">
        <v>111</v>
      </c>
      <c r="B20" s="261" t="s">
        <v>106</v>
      </c>
      <c r="C20" s="48" t="s">
        <v>138</v>
      </c>
      <c r="D20" s="48">
        <v>1</v>
      </c>
      <c r="E20" s="19" t="s">
        <v>31</v>
      </c>
      <c r="F20" s="54">
        <v>0</v>
      </c>
      <c r="G20" s="22" t="s">
        <v>138</v>
      </c>
      <c r="H20" s="94">
        <v>1</v>
      </c>
      <c r="I20" s="54">
        <v>0</v>
      </c>
      <c r="J20" s="48" t="s">
        <v>138</v>
      </c>
      <c r="K20" s="48">
        <v>1</v>
      </c>
      <c r="L20" s="19" t="s">
        <v>31</v>
      </c>
      <c r="M20" s="54">
        <v>0</v>
      </c>
      <c r="N20" s="22" t="s">
        <v>138</v>
      </c>
      <c r="O20" s="94">
        <v>1</v>
      </c>
      <c r="P20" s="54">
        <v>0</v>
      </c>
      <c r="Q20" s="48" t="s">
        <v>138</v>
      </c>
      <c r="R20" s="48">
        <v>1</v>
      </c>
      <c r="S20" s="19" t="s">
        <v>31</v>
      </c>
      <c r="T20" s="54">
        <v>0</v>
      </c>
      <c r="U20" s="22" t="s">
        <v>138</v>
      </c>
      <c r="V20" s="94">
        <v>1</v>
      </c>
      <c r="W20" s="54">
        <v>0</v>
      </c>
      <c r="X20" s="48" t="s">
        <v>138</v>
      </c>
      <c r="Y20" s="48">
        <v>1</v>
      </c>
      <c r="Z20" s="19" t="s">
        <v>31</v>
      </c>
      <c r="AA20" s="54">
        <v>0</v>
      </c>
      <c r="AB20" s="22" t="s">
        <v>138</v>
      </c>
      <c r="AC20" s="94">
        <v>1</v>
      </c>
      <c r="AD20" s="54">
        <v>0</v>
      </c>
      <c r="AE20" s="48" t="s">
        <v>138</v>
      </c>
      <c r="AF20" s="48">
        <v>1</v>
      </c>
      <c r="AG20" s="19" t="s">
        <v>31</v>
      </c>
      <c r="AH20" s="54">
        <v>0</v>
      </c>
      <c r="AI20" s="22" t="s">
        <v>138</v>
      </c>
      <c r="AJ20" s="94">
        <v>1</v>
      </c>
      <c r="AK20" s="54">
        <v>0</v>
      </c>
    </row>
    <row r="21" spans="1:37" s="21" customFormat="1" ht="24" customHeight="1">
      <c r="A21" s="250"/>
      <c r="B21" s="262"/>
      <c r="C21" s="48" t="s">
        <v>138</v>
      </c>
      <c r="D21" s="48"/>
      <c r="E21" s="19" t="s">
        <v>117</v>
      </c>
      <c r="F21" s="54"/>
      <c r="G21" s="22"/>
      <c r="H21" s="94"/>
      <c r="I21" s="54"/>
      <c r="J21" s="48" t="s">
        <v>138</v>
      </c>
      <c r="K21" s="48"/>
      <c r="L21" s="19" t="s">
        <v>117</v>
      </c>
      <c r="M21" s="54"/>
      <c r="N21" s="22"/>
      <c r="O21" s="94"/>
      <c r="P21" s="54"/>
      <c r="Q21" s="48" t="s">
        <v>138</v>
      </c>
      <c r="R21" s="48"/>
      <c r="S21" s="19" t="s">
        <v>117</v>
      </c>
      <c r="T21" s="54"/>
      <c r="U21" s="22"/>
      <c r="V21" s="94"/>
      <c r="W21" s="54"/>
      <c r="X21" s="48" t="s">
        <v>138</v>
      </c>
      <c r="Y21" s="48"/>
      <c r="Z21" s="19" t="s">
        <v>117</v>
      </c>
      <c r="AA21" s="54"/>
      <c r="AB21" s="22"/>
      <c r="AC21" s="94"/>
      <c r="AD21" s="54"/>
      <c r="AE21" s="48" t="s">
        <v>138</v>
      </c>
      <c r="AF21" s="48"/>
      <c r="AG21" s="19" t="s">
        <v>117</v>
      </c>
      <c r="AH21" s="54"/>
      <c r="AI21" s="22"/>
      <c r="AJ21" s="94"/>
      <c r="AK21" s="54"/>
    </row>
    <row r="22" spans="1:37" s="21" customFormat="1" ht="23.25" customHeight="1">
      <c r="A22" s="249" t="s">
        <v>112</v>
      </c>
      <c r="B22" s="261" t="s">
        <v>55</v>
      </c>
      <c r="C22" s="48" t="s">
        <v>138</v>
      </c>
      <c r="D22" s="48">
        <v>1</v>
      </c>
      <c r="E22" s="19" t="s">
        <v>31</v>
      </c>
      <c r="F22" s="54">
        <v>0</v>
      </c>
      <c r="G22" s="22" t="s">
        <v>138</v>
      </c>
      <c r="H22" s="94">
        <v>1</v>
      </c>
      <c r="I22" s="54">
        <v>0</v>
      </c>
      <c r="J22" s="48" t="s">
        <v>138</v>
      </c>
      <c r="K22" s="48">
        <v>1</v>
      </c>
      <c r="L22" s="19" t="s">
        <v>31</v>
      </c>
      <c r="M22" s="54">
        <v>0</v>
      </c>
      <c r="N22" s="22" t="s">
        <v>138</v>
      </c>
      <c r="O22" s="94">
        <v>1</v>
      </c>
      <c r="P22" s="54">
        <v>0</v>
      </c>
      <c r="Q22" s="48" t="s">
        <v>138</v>
      </c>
      <c r="R22" s="48">
        <v>1</v>
      </c>
      <c r="S22" s="19" t="s">
        <v>31</v>
      </c>
      <c r="T22" s="54">
        <v>0</v>
      </c>
      <c r="U22" s="22" t="s">
        <v>138</v>
      </c>
      <c r="V22" s="94">
        <v>1</v>
      </c>
      <c r="W22" s="54">
        <v>0</v>
      </c>
      <c r="X22" s="48" t="s">
        <v>138</v>
      </c>
      <c r="Y22" s="48">
        <v>1</v>
      </c>
      <c r="Z22" s="19" t="s">
        <v>31</v>
      </c>
      <c r="AA22" s="54">
        <v>0</v>
      </c>
      <c r="AB22" s="22" t="s">
        <v>138</v>
      </c>
      <c r="AC22" s="94">
        <v>1</v>
      </c>
      <c r="AD22" s="54">
        <v>0</v>
      </c>
      <c r="AE22" s="48" t="s">
        <v>138</v>
      </c>
      <c r="AF22" s="48">
        <v>1</v>
      </c>
      <c r="AG22" s="19" t="s">
        <v>31</v>
      </c>
      <c r="AH22" s="54">
        <v>0</v>
      </c>
      <c r="AI22" s="22" t="s">
        <v>138</v>
      </c>
      <c r="AJ22" s="94">
        <v>1</v>
      </c>
      <c r="AK22" s="54">
        <v>0</v>
      </c>
    </row>
    <row r="23" spans="1:37" s="21" customFormat="1" ht="25.5" customHeight="1">
      <c r="A23" s="250"/>
      <c r="B23" s="262"/>
      <c r="C23" s="48" t="s">
        <v>138</v>
      </c>
      <c r="D23" s="48"/>
      <c r="E23" s="19" t="s">
        <v>117</v>
      </c>
      <c r="F23" s="54"/>
      <c r="G23" s="22"/>
      <c r="H23" s="94"/>
      <c r="I23" s="54"/>
      <c r="J23" s="48" t="s">
        <v>138</v>
      </c>
      <c r="K23" s="48"/>
      <c r="L23" s="19" t="s">
        <v>117</v>
      </c>
      <c r="M23" s="54"/>
      <c r="N23" s="22"/>
      <c r="O23" s="94"/>
      <c r="P23" s="54"/>
      <c r="Q23" s="48" t="s">
        <v>138</v>
      </c>
      <c r="R23" s="48"/>
      <c r="S23" s="19" t="s">
        <v>117</v>
      </c>
      <c r="T23" s="54"/>
      <c r="U23" s="22"/>
      <c r="V23" s="94"/>
      <c r="W23" s="54"/>
      <c r="X23" s="48" t="s">
        <v>138</v>
      </c>
      <c r="Y23" s="48"/>
      <c r="Z23" s="19" t="s">
        <v>117</v>
      </c>
      <c r="AA23" s="54"/>
      <c r="AB23" s="22"/>
      <c r="AC23" s="94"/>
      <c r="AD23" s="54"/>
      <c r="AE23" s="48" t="s">
        <v>138</v>
      </c>
      <c r="AF23" s="48"/>
      <c r="AG23" s="19" t="s">
        <v>117</v>
      </c>
      <c r="AH23" s="54"/>
      <c r="AI23" s="22"/>
      <c r="AJ23" s="94"/>
      <c r="AK23" s="54"/>
    </row>
    <row r="24" spans="1:37" s="21" customFormat="1" ht="38.25" customHeight="1">
      <c r="A24" s="249" t="s">
        <v>113</v>
      </c>
      <c r="B24" s="261" t="s">
        <v>224</v>
      </c>
      <c r="C24" s="48" t="s">
        <v>139</v>
      </c>
      <c r="D24" s="48"/>
      <c r="E24" s="19" t="s">
        <v>31</v>
      </c>
      <c r="F24" s="54"/>
      <c r="G24" s="22"/>
      <c r="H24" s="94"/>
      <c r="I24" s="54"/>
      <c r="J24" s="48" t="s">
        <v>139</v>
      </c>
      <c r="K24" s="48"/>
      <c r="L24" s="19" t="s">
        <v>31</v>
      </c>
      <c r="M24" s="54"/>
      <c r="N24" s="22"/>
      <c r="O24" s="94"/>
      <c r="P24" s="54"/>
      <c r="Q24" s="48" t="s">
        <v>139</v>
      </c>
      <c r="R24" s="48"/>
      <c r="S24" s="19" t="s">
        <v>31</v>
      </c>
      <c r="T24" s="54"/>
      <c r="U24" s="22"/>
      <c r="V24" s="94"/>
      <c r="W24" s="54"/>
      <c r="X24" s="48" t="s">
        <v>139</v>
      </c>
      <c r="Y24" s="48"/>
      <c r="Z24" s="19" t="s">
        <v>31</v>
      </c>
      <c r="AA24" s="54"/>
      <c r="AB24" s="22"/>
      <c r="AC24" s="94"/>
      <c r="AD24" s="54"/>
      <c r="AE24" s="48" t="s">
        <v>139</v>
      </c>
      <c r="AF24" s="48"/>
      <c r="AG24" s="19" t="s">
        <v>31</v>
      </c>
      <c r="AH24" s="54"/>
      <c r="AI24" s="22"/>
      <c r="AJ24" s="94"/>
      <c r="AK24" s="54"/>
    </row>
    <row r="25" spans="1:37" s="21" customFormat="1" ht="45.75" customHeight="1">
      <c r="A25" s="250"/>
      <c r="B25" s="262"/>
      <c r="C25" s="48" t="s">
        <v>139</v>
      </c>
      <c r="D25" s="48"/>
      <c r="E25" s="19" t="s">
        <v>117</v>
      </c>
      <c r="F25" s="54"/>
      <c r="G25" s="22"/>
      <c r="H25" s="94"/>
      <c r="I25" s="54"/>
      <c r="J25" s="48" t="s">
        <v>139</v>
      </c>
      <c r="K25" s="48"/>
      <c r="L25" s="19" t="s">
        <v>117</v>
      </c>
      <c r="M25" s="54"/>
      <c r="N25" s="22"/>
      <c r="O25" s="94"/>
      <c r="P25" s="54"/>
      <c r="Q25" s="48" t="s">
        <v>139</v>
      </c>
      <c r="R25" s="48"/>
      <c r="S25" s="19" t="s">
        <v>117</v>
      </c>
      <c r="T25" s="54"/>
      <c r="U25" s="22"/>
      <c r="V25" s="94"/>
      <c r="W25" s="54"/>
      <c r="X25" s="48" t="s">
        <v>139</v>
      </c>
      <c r="Y25" s="48"/>
      <c r="Z25" s="19" t="s">
        <v>117</v>
      </c>
      <c r="AA25" s="54"/>
      <c r="AB25" s="22"/>
      <c r="AC25" s="94"/>
      <c r="AD25" s="54"/>
      <c r="AE25" s="48" t="s">
        <v>139</v>
      </c>
      <c r="AF25" s="48"/>
      <c r="AG25" s="19" t="s">
        <v>117</v>
      </c>
      <c r="AH25" s="54"/>
      <c r="AI25" s="22"/>
      <c r="AJ25" s="94"/>
      <c r="AK25" s="54"/>
    </row>
    <row r="26" spans="1:37" s="21" customFormat="1" ht="14.25" customHeight="1">
      <c r="A26" s="249" t="s">
        <v>114</v>
      </c>
      <c r="B26" s="232" t="s">
        <v>251</v>
      </c>
      <c r="C26" s="48" t="s">
        <v>138</v>
      </c>
      <c r="D26" s="48"/>
      <c r="E26" s="19" t="s">
        <v>31</v>
      </c>
      <c r="F26" s="54">
        <v>0</v>
      </c>
      <c r="G26" s="22"/>
      <c r="H26" s="94"/>
      <c r="I26" s="54"/>
      <c r="J26" s="48" t="s">
        <v>138</v>
      </c>
      <c r="K26" s="48"/>
      <c r="L26" s="19" t="s">
        <v>31</v>
      </c>
      <c r="M26" s="54">
        <v>0</v>
      </c>
      <c r="N26" s="22"/>
      <c r="O26" s="94"/>
      <c r="P26" s="54"/>
      <c r="Q26" s="48" t="s">
        <v>138</v>
      </c>
      <c r="R26" s="48"/>
      <c r="S26" s="19" t="s">
        <v>31</v>
      </c>
      <c r="T26" s="54">
        <v>0</v>
      </c>
      <c r="U26" s="22"/>
      <c r="V26" s="94"/>
      <c r="W26" s="54"/>
      <c r="X26" s="48" t="s">
        <v>138</v>
      </c>
      <c r="Y26" s="48"/>
      <c r="Z26" s="19" t="s">
        <v>31</v>
      </c>
      <c r="AA26" s="54">
        <v>0</v>
      </c>
      <c r="AB26" s="22"/>
      <c r="AC26" s="94"/>
      <c r="AD26" s="54"/>
      <c r="AE26" s="48" t="s">
        <v>138</v>
      </c>
      <c r="AF26" s="48"/>
      <c r="AG26" s="19" t="s">
        <v>31</v>
      </c>
      <c r="AH26" s="54">
        <v>0</v>
      </c>
      <c r="AI26" s="22"/>
      <c r="AJ26" s="94"/>
      <c r="AK26" s="54"/>
    </row>
    <row r="27" spans="1:37" s="21" customFormat="1" ht="26.25" customHeight="1">
      <c r="A27" s="250"/>
      <c r="B27" s="233"/>
      <c r="C27" s="48" t="s">
        <v>138</v>
      </c>
      <c r="D27" s="48"/>
      <c r="E27" s="19" t="s">
        <v>117</v>
      </c>
      <c r="F27" s="54"/>
      <c r="G27" s="22"/>
      <c r="H27" s="94"/>
      <c r="I27" s="54"/>
      <c r="J27" s="48" t="s">
        <v>138</v>
      </c>
      <c r="K27" s="48"/>
      <c r="L27" s="19" t="s">
        <v>117</v>
      </c>
      <c r="M27" s="54"/>
      <c r="N27" s="22"/>
      <c r="O27" s="94"/>
      <c r="P27" s="54"/>
      <c r="Q27" s="48" t="s">
        <v>138</v>
      </c>
      <c r="R27" s="48"/>
      <c r="S27" s="19" t="s">
        <v>117</v>
      </c>
      <c r="T27" s="54"/>
      <c r="U27" s="22"/>
      <c r="V27" s="94"/>
      <c r="W27" s="54"/>
      <c r="X27" s="48" t="s">
        <v>138</v>
      </c>
      <c r="Y27" s="48"/>
      <c r="Z27" s="19" t="s">
        <v>117</v>
      </c>
      <c r="AA27" s="54"/>
      <c r="AB27" s="22"/>
      <c r="AC27" s="94"/>
      <c r="AD27" s="54"/>
      <c r="AE27" s="48" t="s">
        <v>138</v>
      </c>
      <c r="AF27" s="48"/>
      <c r="AG27" s="19" t="s">
        <v>117</v>
      </c>
      <c r="AH27" s="54"/>
      <c r="AI27" s="22"/>
      <c r="AJ27" s="94"/>
      <c r="AK27" s="54"/>
    </row>
    <row r="28" spans="1:37" s="21" customFormat="1" ht="14.25" customHeight="1">
      <c r="A28" s="249" t="s">
        <v>115</v>
      </c>
      <c r="B28" s="245" t="s">
        <v>252</v>
      </c>
      <c r="C28" s="48" t="s">
        <v>138</v>
      </c>
      <c r="D28" s="48">
        <v>1</v>
      </c>
      <c r="E28" s="19" t="s">
        <v>31</v>
      </c>
      <c r="F28" s="54">
        <v>0</v>
      </c>
      <c r="G28" s="22" t="s">
        <v>298</v>
      </c>
      <c r="H28" s="94">
        <v>1</v>
      </c>
      <c r="I28" s="54">
        <v>0</v>
      </c>
      <c r="J28" s="48" t="s">
        <v>138</v>
      </c>
      <c r="K28" s="48">
        <v>1</v>
      </c>
      <c r="L28" s="19" t="s">
        <v>31</v>
      </c>
      <c r="M28" s="54">
        <v>0</v>
      </c>
      <c r="N28" s="22" t="s">
        <v>298</v>
      </c>
      <c r="O28" s="94">
        <v>1</v>
      </c>
      <c r="P28" s="54">
        <v>0</v>
      </c>
      <c r="Q28" s="48" t="s">
        <v>138</v>
      </c>
      <c r="R28" s="48">
        <v>1</v>
      </c>
      <c r="S28" s="19" t="s">
        <v>31</v>
      </c>
      <c r="T28" s="54">
        <v>0</v>
      </c>
      <c r="U28" s="22" t="s">
        <v>298</v>
      </c>
      <c r="V28" s="94">
        <v>1</v>
      </c>
      <c r="W28" s="54">
        <v>0</v>
      </c>
      <c r="X28" s="48" t="s">
        <v>138</v>
      </c>
      <c r="Y28" s="48">
        <v>1</v>
      </c>
      <c r="Z28" s="19" t="s">
        <v>31</v>
      </c>
      <c r="AA28" s="54">
        <v>0</v>
      </c>
      <c r="AB28" s="22" t="s">
        <v>298</v>
      </c>
      <c r="AC28" s="94">
        <v>1</v>
      </c>
      <c r="AD28" s="54">
        <v>0</v>
      </c>
      <c r="AE28" s="48" t="s">
        <v>138</v>
      </c>
      <c r="AF28" s="48">
        <v>1</v>
      </c>
      <c r="AG28" s="19" t="s">
        <v>31</v>
      </c>
      <c r="AH28" s="54">
        <v>0</v>
      </c>
      <c r="AI28" s="22" t="s">
        <v>298</v>
      </c>
      <c r="AJ28" s="94">
        <v>1</v>
      </c>
      <c r="AK28" s="54">
        <v>0</v>
      </c>
    </row>
    <row r="29" spans="1:37" s="21" customFormat="1" ht="22.5" customHeight="1">
      <c r="A29" s="250"/>
      <c r="B29" s="246"/>
      <c r="C29" s="48" t="s">
        <v>138</v>
      </c>
      <c r="D29" s="48"/>
      <c r="E29" s="19" t="s">
        <v>117</v>
      </c>
      <c r="F29" s="54"/>
      <c r="G29" s="22"/>
      <c r="H29" s="94"/>
      <c r="I29" s="54"/>
      <c r="J29" s="48" t="s">
        <v>138</v>
      </c>
      <c r="K29" s="48"/>
      <c r="L29" s="19" t="s">
        <v>117</v>
      </c>
      <c r="M29" s="54"/>
      <c r="N29" s="22"/>
      <c r="O29" s="94"/>
      <c r="P29" s="54"/>
      <c r="Q29" s="48" t="s">
        <v>138</v>
      </c>
      <c r="R29" s="48"/>
      <c r="S29" s="19" t="s">
        <v>117</v>
      </c>
      <c r="T29" s="54"/>
      <c r="U29" s="22"/>
      <c r="V29" s="94"/>
      <c r="W29" s="54"/>
      <c r="X29" s="48" t="s">
        <v>138</v>
      </c>
      <c r="Y29" s="48"/>
      <c r="Z29" s="19" t="s">
        <v>117</v>
      </c>
      <c r="AA29" s="54"/>
      <c r="AB29" s="22"/>
      <c r="AC29" s="94"/>
      <c r="AD29" s="54"/>
      <c r="AE29" s="48" t="s">
        <v>138</v>
      </c>
      <c r="AF29" s="48"/>
      <c r="AG29" s="19" t="s">
        <v>117</v>
      </c>
      <c r="AH29" s="54"/>
      <c r="AI29" s="22"/>
      <c r="AJ29" s="94"/>
      <c r="AK29" s="54"/>
    </row>
    <row r="30" spans="1:37" s="21" customFormat="1" ht="24" customHeight="1">
      <c r="A30" s="249" t="s">
        <v>116</v>
      </c>
      <c r="B30" s="232" t="s">
        <v>255</v>
      </c>
      <c r="C30" s="48" t="s">
        <v>138</v>
      </c>
      <c r="D30" s="48"/>
      <c r="E30" s="19" t="s">
        <v>31</v>
      </c>
      <c r="F30" s="54"/>
      <c r="G30" s="22"/>
      <c r="H30" s="94"/>
      <c r="I30" s="54"/>
      <c r="J30" s="48" t="s">
        <v>138</v>
      </c>
      <c r="K30" s="48"/>
      <c r="L30" s="19" t="s">
        <v>31</v>
      </c>
      <c r="M30" s="54"/>
      <c r="N30" s="22"/>
      <c r="O30" s="94"/>
      <c r="P30" s="54"/>
      <c r="Q30" s="48" t="s">
        <v>138</v>
      </c>
      <c r="R30" s="48"/>
      <c r="S30" s="19" t="s">
        <v>31</v>
      </c>
      <c r="T30" s="54"/>
      <c r="U30" s="22"/>
      <c r="V30" s="94"/>
      <c r="W30" s="54"/>
      <c r="X30" s="48" t="s">
        <v>138</v>
      </c>
      <c r="Y30" s="48"/>
      <c r="Z30" s="19" t="s">
        <v>31</v>
      </c>
      <c r="AA30" s="54"/>
      <c r="AB30" s="22"/>
      <c r="AC30" s="94"/>
      <c r="AD30" s="54"/>
      <c r="AE30" s="48" t="s">
        <v>138</v>
      </c>
      <c r="AF30" s="48"/>
      <c r="AG30" s="19" t="s">
        <v>31</v>
      </c>
      <c r="AH30" s="54"/>
      <c r="AI30" s="22"/>
      <c r="AJ30" s="94"/>
      <c r="AK30" s="54"/>
    </row>
    <row r="31" spans="1:37" s="21" customFormat="1" ht="37.5" customHeight="1">
      <c r="A31" s="250"/>
      <c r="B31" s="233"/>
      <c r="C31" s="48" t="s">
        <v>138</v>
      </c>
      <c r="D31" s="48"/>
      <c r="E31" s="19" t="s">
        <v>117</v>
      </c>
      <c r="F31" s="54"/>
      <c r="G31" s="22"/>
      <c r="H31" s="94"/>
      <c r="I31" s="54"/>
      <c r="J31" s="48" t="s">
        <v>138</v>
      </c>
      <c r="K31" s="48"/>
      <c r="L31" s="19" t="s">
        <v>117</v>
      </c>
      <c r="M31" s="54"/>
      <c r="N31" s="22"/>
      <c r="O31" s="94"/>
      <c r="P31" s="54"/>
      <c r="Q31" s="48" t="s">
        <v>138</v>
      </c>
      <c r="R31" s="48"/>
      <c r="S31" s="19" t="s">
        <v>117</v>
      </c>
      <c r="T31" s="54"/>
      <c r="U31" s="22"/>
      <c r="V31" s="94"/>
      <c r="W31" s="54"/>
      <c r="X31" s="48" t="s">
        <v>138</v>
      </c>
      <c r="Y31" s="48"/>
      <c r="Z31" s="19" t="s">
        <v>117</v>
      </c>
      <c r="AA31" s="54"/>
      <c r="AB31" s="22"/>
      <c r="AC31" s="94"/>
      <c r="AD31" s="54"/>
      <c r="AE31" s="48" t="s">
        <v>138</v>
      </c>
      <c r="AF31" s="48"/>
      <c r="AG31" s="19" t="s">
        <v>117</v>
      </c>
      <c r="AH31" s="54"/>
      <c r="AI31" s="22"/>
      <c r="AJ31" s="94"/>
      <c r="AK31" s="54"/>
    </row>
    <row r="32" spans="1:37" s="21" customFormat="1" ht="29.25" customHeight="1">
      <c r="A32" s="249" t="s">
        <v>260</v>
      </c>
      <c r="B32" s="232" t="s">
        <v>254</v>
      </c>
      <c r="C32" s="48" t="s">
        <v>138</v>
      </c>
      <c r="D32" s="48"/>
      <c r="E32" s="19" t="s">
        <v>31</v>
      </c>
      <c r="F32" s="54"/>
      <c r="G32" s="22"/>
      <c r="H32" s="94"/>
      <c r="I32" s="54"/>
      <c r="J32" s="48" t="s">
        <v>138</v>
      </c>
      <c r="K32" s="48"/>
      <c r="L32" s="19" t="s">
        <v>31</v>
      </c>
      <c r="M32" s="54"/>
      <c r="N32" s="22"/>
      <c r="O32" s="94"/>
      <c r="P32" s="54"/>
      <c r="Q32" s="48" t="s">
        <v>138</v>
      </c>
      <c r="R32" s="48"/>
      <c r="S32" s="19" t="s">
        <v>31</v>
      </c>
      <c r="T32" s="54"/>
      <c r="U32" s="22"/>
      <c r="V32" s="94"/>
      <c r="W32" s="54"/>
      <c r="X32" s="48" t="s">
        <v>138</v>
      </c>
      <c r="Y32" s="48"/>
      <c r="Z32" s="19" t="s">
        <v>31</v>
      </c>
      <c r="AA32" s="54"/>
      <c r="AB32" s="22"/>
      <c r="AC32" s="94"/>
      <c r="AD32" s="54"/>
      <c r="AE32" s="48" t="s">
        <v>138</v>
      </c>
      <c r="AF32" s="48"/>
      <c r="AG32" s="19" t="s">
        <v>31</v>
      </c>
      <c r="AH32" s="54"/>
      <c r="AI32" s="22"/>
      <c r="AJ32" s="94"/>
      <c r="AK32" s="54"/>
    </row>
    <row r="33" spans="1:37" s="21" customFormat="1" ht="30.75" customHeight="1">
      <c r="A33" s="250"/>
      <c r="B33" s="233"/>
      <c r="C33" s="48" t="s">
        <v>138</v>
      </c>
      <c r="D33" s="48"/>
      <c r="E33" s="19" t="s">
        <v>117</v>
      </c>
      <c r="F33" s="54"/>
      <c r="G33" s="22"/>
      <c r="H33" s="94"/>
      <c r="I33" s="54"/>
      <c r="J33" s="48" t="s">
        <v>138</v>
      </c>
      <c r="K33" s="48"/>
      <c r="L33" s="19" t="s">
        <v>117</v>
      </c>
      <c r="M33" s="54"/>
      <c r="N33" s="22"/>
      <c r="O33" s="94"/>
      <c r="P33" s="54"/>
      <c r="Q33" s="48" t="s">
        <v>138</v>
      </c>
      <c r="R33" s="48"/>
      <c r="S33" s="19" t="s">
        <v>117</v>
      </c>
      <c r="T33" s="54"/>
      <c r="U33" s="22"/>
      <c r="V33" s="94"/>
      <c r="W33" s="54"/>
      <c r="X33" s="48" t="s">
        <v>138</v>
      </c>
      <c r="Y33" s="48"/>
      <c r="Z33" s="19" t="s">
        <v>117</v>
      </c>
      <c r="AA33" s="54"/>
      <c r="AB33" s="22"/>
      <c r="AC33" s="94"/>
      <c r="AD33" s="54"/>
      <c r="AE33" s="48" t="s">
        <v>138</v>
      </c>
      <c r="AF33" s="48"/>
      <c r="AG33" s="19" t="s">
        <v>117</v>
      </c>
      <c r="AH33" s="54"/>
      <c r="AI33" s="22"/>
      <c r="AJ33" s="94"/>
      <c r="AK33" s="54"/>
    </row>
    <row r="34" spans="1:37" s="21" customFormat="1" ht="24" customHeight="1">
      <c r="A34" s="249" t="s">
        <v>261</v>
      </c>
      <c r="B34" s="232" t="s">
        <v>256</v>
      </c>
      <c r="C34" s="48" t="s">
        <v>138</v>
      </c>
      <c r="D34" s="48"/>
      <c r="E34" s="19" t="s">
        <v>31</v>
      </c>
      <c r="F34" s="54"/>
      <c r="G34" s="22"/>
      <c r="H34" s="94"/>
      <c r="I34" s="54"/>
      <c r="J34" s="48" t="s">
        <v>138</v>
      </c>
      <c r="K34" s="48"/>
      <c r="L34" s="19" t="s">
        <v>31</v>
      </c>
      <c r="M34" s="54"/>
      <c r="N34" s="22"/>
      <c r="O34" s="94"/>
      <c r="P34" s="54"/>
      <c r="Q34" s="48" t="s">
        <v>138</v>
      </c>
      <c r="R34" s="48"/>
      <c r="S34" s="19" t="s">
        <v>31</v>
      </c>
      <c r="T34" s="54"/>
      <c r="U34" s="22"/>
      <c r="V34" s="94"/>
      <c r="W34" s="54"/>
      <c r="X34" s="48" t="s">
        <v>138</v>
      </c>
      <c r="Y34" s="48"/>
      <c r="Z34" s="19" t="s">
        <v>31</v>
      </c>
      <c r="AA34" s="54"/>
      <c r="AB34" s="22"/>
      <c r="AC34" s="94"/>
      <c r="AD34" s="54"/>
      <c r="AE34" s="48" t="s">
        <v>138</v>
      </c>
      <c r="AF34" s="48"/>
      <c r="AG34" s="19" t="s">
        <v>31</v>
      </c>
      <c r="AH34" s="54"/>
      <c r="AI34" s="22"/>
      <c r="AJ34" s="94"/>
      <c r="AK34" s="54"/>
    </row>
    <row r="35" spans="1:37" s="21" customFormat="1" ht="37.5" customHeight="1">
      <c r="A35" s="250"/>
      <c r="B35" s="233"/>
      <c r="C35" s="48" t="s">
        <v>138</v>
      </c>
      <c r="D35" s="48"/>
      <c r="E35" s="19" t="s">
        <v>117</v>
      </c>
      <c r="F35" s="54"/>
      <c r="G35" s="22"/>
      <c r="H35" s="94"/>
      <c r="I35" s="54"/>
      <c r="J35" s="48" t="s">
        <v>138</v>
      </c>
      <c r="K35" s="48"/>
      <c r="L35" s="19" t="s">
        <v>117</v>
      </c>
      <c r="M35" s="54"/>
      <c r="N35" s="22"/>
      <c r="O35" s="94"/>
      <c r="P35" s="54"/>
      <c r="Q35" s="48" t="s">
        <v>138</v>
      </c>
      <c r="R35" s="48"/>
      <c r="S35" s="19" t="s">
        <v>117</v>
      </c>
      <c r="T35" s="54"/>
      <c r="U35" s="22"/>
      <c r="V35" s="94"/>
      <c r="W35" s="54"/>
      <c r="X35" s="48" t="s">
        <v>138</v>
      </c>
      <c r="Y35" s="48"/>
      <c r="Z35" s="19" t="s">
        <v>117</v>
      </c>
      <c r="AA35" s="54"/>
      <c r="AB35" s="22"/>
      <c r="AC35" s="94"/>
      <c r="AD35" s="54"/>
      <c r="AE35" s="48" t="s">
        <v>138</v>
      </c>
      <c r="AF35" s="48"/>
      <c r="AG35" s="19" t="s">
        <v>117</v>
      </c>
      <c r="AH35" s="54"/>
      <c r="AI35" s="22"/>
      <c r="AJ35" s="94"/>
      <c r="AK35" s="54"/>
    </row>
    <row r="36" spans="1:37" s="21" customFormat="1" ht="24" customHeight="1">
      <c r="A36" s="249" t="s">
        <v>262</v>
      </c>
      <c r="B36" s="232" t="s">
        <v>275</v>
      </c>
      <c r="C36" s="48" t="s">
        <v>138</v>
      </c>
      <c r="D36" s="48"/>
      <c r="E36" s="19" t="s">
        <v>31</v>
      </c>
      <c r="F36" s="54"/>
      <c r="G36" s="22"/>
      <c r="H36" s="94"/>
      <c r="I36" s="54"/>
      <c r="J36" s="48" t="s">
        <v>138</v>
      </c>
      <c r="K36" s="48"/>
      <c r="L36" s="19" t="s">
        <v>31</v>
      </c>
      <c r="M36" s="54"/>
      <c r="N36" s="22"/>
      <c r="O36" s="94"/>
      <c r="P36" s="54"/>
      <c r="Q36" s="48" t="s">
        <v>138</v>
      </c>
      <c r="R36" s="48"/>
      <c r="S36" s="19" t="s">
        <v>31</v>
      </c>
      <c r="T36" s="54"/>
      <c r="U36" s="22"/>
      <c r="V36" s="94"/>
      <c r="W36" s="54"/>
      <c r="X36" s="48" t="s">
        <v>138</v>
      </c>
      <c r="Y36" s="48"/>
      <c r="Z36" s="19" t="s">
        <v>31</v>
      </c>
      <c r="AA36" s="54"/>
      <c r="AB36" s="22"/>
      <c r="AC36" s="94"/>
      <c r="AD36" s="54"/>
      <c r="AE36" s="48" t="s">
        <v>138</v>
      </c>
      <c r="AF36" s="48"/>
      <c r="AG36" s="19" t="s">
        <v>31</v>
      </c>
      <c r="AH36" s="54"/>
      <c r="AI36" s="22"/>
      <c r="AJ36" s="94"/>
      <c r="AK36" s="54"/>
    </row>
    <row r="37" spans="1:37" s="21" customFormat="1" ht="15" customHeight="1">
      <c r="A37" s="250"/>
      <c r="B37" s="233"/>
      <c r="C37" s="48" t="s">
        <v>138</v>
      </c>
      <c r="D37" s="48"/>
      <c r="E37" s="19" t="s">
        <v>117</v>
      </c>
      <c r="F37" s="54"/>
      <c r="G37" s="22"/>
      <c r="H37" s="94"/>
      <c r="I37" s="54"/>
      <c r="J37" s="48" t="s">
        <v>138</v>
      </c>
      <c r="K37" s="48"/>
      <c r="L37" s="19" t="s">
        <v>117</v>
      </c>
      <c r="M37" s="54"/>
      <c r="N37" s="22"/>
      <c r="O37" s="94"/>
      <c r="P37" s="54"/>
      <c r="Q37" s="48" t="s">
        <v>138</v>
      </c>
      <c r="R37" s="48"/>
      <c r="S37" s="19" t="s">
        <v>117</v>
      </c>
      <c r="T37" s="54"/>
      <c r="U37" s="22"/>
      <c r="V37" s="94"/>
      <c r="W37" s="54"/>
      <c r="X37" s="48" t="s">
        <v>138</v>
      </c>
      <c r="Y37" s="48"/>
      <c r="Z37" s="19" t="s">
        <v>117</v>
      </c>
      <c r="AA37" s="54"/>
      <c r="AB37" s="22"/>
      <c r="AC37" s="94"/>
      <c r="AD37" s="54"/>
      <c r="AE37" s="48" t="s">
        <v>138</v>
      </c>
      <c r="AF37" s="48"/>
      <c r="AG37" s="19" t="s">
        <v>117</v>
      </c>
      <c r="AH37" s="54"/>
      <c r="AI37" s="22"/>
      <c r="AJ37" s="94"/>
      <c r="AK37" s="54"/>
    </row>
    <row r="38" spans="1:37" s="21" customFormat="1" ht="12.75" customHeight="1">
      <c r="A38" s="249" t="s">
        <v>263</v>
      </c>
      <c r="B38" s="232" t="s">
        <v>284</v>
      </c>
      <c r="C38" s="48" t="s">
        <v>138</v>
      </c>
      <c r="D38" s="48"/>
      <c r="E38" s="19" t="s">
        <v>31</v>
      </c>
      <c r="F38" s="54"/>
      <c r="G38" s="22"/>
      <c r="H38" s="94"/>
      <c r="I38" s="54"/>
      <c r="J38" s="48" t="s">
        <v>138</v>
      </c>
      <c r="K38" s="48"/>
      <c r="L38" s="19" t="s">
        <v>31</v>
      </c>
      <c r="M38" s="54"/>
      <c r="N38" s="22"/>
      <c r="O38" s="94"/>
      <c r="P38" s="54"/>
      <c r="Q38" s="48" t="s">
        <v>138</v>
      </c>
      <c r="R38" s="48"/>
      <c r="S38" s="19" t="s">
        <v>31</v>
      </c>
      <c r="T38" s="54"/>
      <c r="U38" s="22"/>
      <c r="V38" s="94"/>
      <c r="W38" s="54"/>
      <c r="X38" s="48" t="s">
        <v>138</v>
      </c>
      <c r="Y38" s="48"/>
      <c r="Z38" s="19" t="s">
        <v>31</v>
      </c>
      <c r="AA38" s="54"/>
      <c r="AB38" s="22"/>
      <c r="AC38" s="94"/>
      <c r="AD38" s="54"/>
      <c r="AE38" s="48" t="s">
        <v>138</v>
      </c>
      <c r="AF38" s="48"/>
      <c r="AG38" s="19" t="s">
        <v>31</v>
      </c>
      <c r="AH38" s="54"/>
      <c r="AI38" s="22"/>
      <c r="AJ38" s="94"/>
      <c r="AK38" s="54"/>
    </row>
    <row r="39" spans="1:37" s="21" customFormat="1" ht="15" customHeight="1">
      <c r="A39" s="250"/>
      <c r="B39" s="233"/>
      <c r="C39" s="48" t="s">
        <v>138</v>
      </c>
      <c r="D39" s="48"/>
      <c r="E39" s="19" t="s">
        <v>117</v>
      </c>
      <c r="F39" s="54"/>
      <c r="G39" s="22"/>
      <c r="H39" s="94"/>
      <c r="I39" s="54"/>
      <c r="J39" s="48" t="s">
        <v>138</v>
      </c>
      <c r="K39" s="48"/>
      <c r="L39" s="19" t="s">
        <v>117</v>
      </c>
      <c r="M39" s="54"/>
      <c r="N39" s="22"/>
      <c r="O39" s="94"/>
      <c r="P39" s="54"/>
      <c r="Q39" s="48" t="s">
        <v>138</v>
      </c>
      <c r="R39" s="48"/>
      <c r="S39" s="19" t="s">
        <v>117</v>
      </c>
      <c r="T39" s="54"/>
      <c r="U39" s="22"/>
      <c r="V39" s="94"/>
      <c r="W39" s="54"/>
      <c r="X39" s="48" t="s">
        <v>138</v>
      </c>
      <c r="Y39" s="48"/>
      <c r="Z39" s="19" t="s">
        <v>117</v>
      </c>
      <c r="AA39" s="54"/>
      <c r="AB39" s="22"/>
      <c r="AC39" s="94"/>
      <c r="AD39" s="54"/>
      <c r="AE39" s="48" t="s">
        <v>138</v>
      </c>
      <c r="AF39" s="48"/>
      <c r="AG39" s="19" t="s">
        <v>117</v>
      </c>
      <c r="AH39" s="54"/>
      <c r="AI39" s="22"/>
      <c r="AJ39" s="94"/>
      <c r="AK39" s="54"/>
    </row>
    <row r="40" spans="1:37" s="21" customFormat="1" ht="13.5" customHeight="1">
      <c r="A40" s="249" t="s">
        <v>264</v>
      </c>
      <c r="B40" s="232" t="s">
        <v>276</v>
      </c>
      <c r="C40" s="48" t="s">
        <v>138</v>
      </c>
      <c r="D40" s="48"/>
      <c r="E40" s="19" t="s">
        <v>31</v>
      </c>
      <c r="F40" s="54"/>
      <c r="G40" s="22"/>
      <c r="H40" s="94"/>
      <c r="I40" s="54"/>
      <c r="J40" s="48" t="s">
        <v>138</v>
      </c>
      <c r="K40" s="48"/>
      <c r="L40" s="19" t="s">
        <v>31</v>
      </c>
      <c r="M40" s="54"/>
      <c r="N40" s="22"/>
      <c r="O40" s="94"/>
      <c r="P40" s="54"/>
      <c r="Q40" s="48" t="s">
        <v>138</v>
      </c>
      <c r="R40" s="48"/>
      <c r="S40" s="19" t="s">
        <v>31</v>
      </c>
      <c r="T40" s="54"/>
      <c r="U40" s="22"/>
      <c r="V40" s="94"/>
      <c r="W40" s="54"/>
      <c r="X40" s="48" t="s">
        <v>138</v>
      </c>
      <c r="Y40" s="48"/>
      <c r="Z40" s="19" t="s">
        <v>31</v>
      </c>
      <c r="AA40" s="54"/>
      <c r="AB40" s="22"/>
      <c r="AC40" s="94"/>
      <c r="AD40" s="54"/>
      <c r="AE40" s="48" t="s">
        <v>138</v>
      </c>
      <c r="AF40" s="48"/>
      <c r="AG40" s="19" t="s">
        <v>31</v>
      </c>
      <c r="AH40" s="54"/>
      <c r="AI40" s="22"/>
      <c r="AJ40" s="94"/>
      <c r="AK40" s="54"/>
    </row>
    <row r="41" spans="1:37" s="21" customFormat="1" ht="12.75" customHeight="1">
      <c r="A41" s="250"/>
      <c r="B41" s="233"/>
      <c r="C41" s="48" t="s">
        <v>138</v>
      </c>
      <c r="D41" s="48"/>
      <c r="E41" s="19" t="s">
        <v>117</v>
      </c>
      <c r="F41" s="54"/>
      <c r="G41" s="22"/>
      <c r="H41" s="94"/>
      <c r="I41" s="54"/>
      <c r="J41" s="48" t="s">
        <v>138</v>
      </c>
      <c r="K41" s="48"/>
      <c r="L41" s="19" t="s">
        <v>117</v>
      </c>
      <c r="M41" s="54"/>
      <c r="N41" s="22"/>
      <c r="O41" s="94"/>
      <c r="P41" s="54"/>
      <c r="Q41" s="48" t="s">
        <v>138</v>
      </c>
      <c r="R41" s="48"/>
      <c r="S41" s="19" t="s">
        <v>117</v>
      </c>
      <c r="T41" s="54"/>
      <c r="U41" s="22"/>
      <c r="V41" s="94"/>
      <c r="W41" s="54"/>
      <c r="X41" s="48" t="s">
        <v>138</v>
      </c>
      <c r="Y41" s="48"/>
      <c r="Z41" s="19" t="s">
        <v>117</v>
      </c>
      <c r="AA41" s="54"/>
      <c r="AB41" s="22"/>
      <c r="AC41" s="94"/>
      <c r="AD41" s="54"/>
      <c r="AE41" s="48" t="s">
        <v>138</v>
      </c>
      <c r="AF41" s="48"/>
      <c r="AG41" s="19" t="s">
        <v>117</v>
      </c>
      <c r="AH41" s="54"/>
      <c r="AI41" s="22"/>
      <c r="AJ41" s="94"/>
      <c r="AK41" s="54"/>
    </row>
    <row r="42" spans="1:37" s="21" customFormat="1" ht="24" customHeight="1">
      <c r="A42" s="249" t="s">
        <v>265</v>
      </c>
      <c r="B42" s="232" t="s">
        <v>257</v>
      </c>
      <c r="C42" s="48" t="s">
        <v>138</v>
      </c>
      <c r="D42" s="48"/>
      <c r="E42" s="19" t="s">
        <v>31</v>
      </c>
      <c r="F42" s="54"/>
      <c r="G42" s="22"/>
      <c r="H42" s="94"/>
      <c r="I42" s="54"/>
      <c r="J42" s="48" t="s">
        <v>138</v>
      </c>
      <c r="K42" s="48"/>
      <c r="L42" s="19" t="s">
        <v>31</v>
      </c>
      <c r="M42" s="54"/>
      <c r="N42" s="22"/>
      <c r="O42" s="94"/>
      <c r="P42" s="54"/>
      <c r="Q42" s="48" t="s">
        <v>138</v>
      </c>
      <c r="R42" s="48"/>
      <c r="S42" s="19" t="s">
        <v>31</v>
      </c>
      <c r="T42" s="54"/>
      <c r="U42" s="22"/>
      <c r="V42" s="94"/>
      <c r="W42" s="54"/>
      <c r="X42" s="48" t="s">
        <v>138</v>
      </c>
      <c r="Y42" s="48"/>
      <c r="Z42" s="19" t="s">
        <v>31</v>
      </c>
      <c r="AA42" s="54"/>
      <c r="AB42" s="22"/>
      <c r="AC42" s="94"/>
      <c r="AD42" s="54"/>
      <c r="AE42" s="48" t="s">
        <v>138</v>
      </c>
      <c r="AF42" s="48"/>
      <c r="AG42" s="19" t="s">
        <v>31</v>
      </c>
      <c r="AH42" s="54"/>
      <c r="AI42" s="22"/>
      <c r="AJ42" s="94"/>
      <c r="AK42" s="54"/>
    </row>
    <row r="43" spans="1:37" s="21" customFormat="1" ht="15" customHeight="1">
      <c r="A43" s="250"/>
      <c r="B43" s="233"/>
      <c r="C43" s="48" t="s">
        <v>138</v>
      </c>
      <c r="D43" s="48"/>
      <c r="E43" s="19" t="s">
        <v>117</v>
      </c>
      <c r="F43" s="54"/>
      <c r="G43" s="22"/>
      <c r="H43" s="94"/>
      <c r="I43" s="54"/>
      <c r="J43" s="48" t="s">
        <v>138</v>
      </c>
      <c r="K43" s="48"/>
      <c r="L43" s="19" t="s">
        <v>117</v>
      </c>
      <c r="M43" s="54"/>
      <c r="N43" s="22"/>
      <c r="O43" s="94"/>
      <c r="P43" s="54"/>
      <c r="Q43" s="48" t="s">
        <v>138</v>
      </c>
      <c r="R43" s="48"/>
      <c r="S43" s="19" t="s">
        <v>117</v>
      </c>
      <c r="T43" s="54"/>
      <c r="U43" s="22"/>
      <c r="V43" s="94"/>
      <c r="W43" s="54"/>
      <c r="X43" s="48" t="s">
        <v>138</v>
      </c>
      <c r="Y43" s="48"/>
      <c r="Z43" s="19" t="s">
        <v>117</v>
      </c>
      <c r="AA43" s="54"/>
      <c r="AB43" s="22"/>
      <c r="AC43" s="94"/>
      <c r="AD43" s="54"/>
      <c r="AE43" s="48" t="s">
        <v>138</v>
      </c>
      <c r="AF43" s="48"/>
      <c r="AG43" s="19" t="s">
        <v>117</v>
      </c>
      <c r="AH43" s="54"/>
      <c r="AI43" s="22"/>
      <c r="AJ43" s="94"/>
      <c r="AK43" s="54"/>
    </row>
    <row r="44" spans="1:37" s="21" customFormat="1" ht="14.25" customHeight="1">
      <c r="A44" s="249" t="s">
        <v>266</v>
      </c>
      <c r="B44" s="232" t="s">
        <v>259</v>
      </c>
      <c r="C44" s="48" t="s">
        <v>138</v>
      </c>
      <c r="D44" s="48"/>
      <c r="E44" s="19" t="s">
        <v>31</v>
      </c>
      <c r="F44" s="54"/>
      <c r="G44" s="22"/>
      <c r="H44" s="94"/>
      <c r="I44" s="54"/>
      <c r="J44" s="48" t="s">
        <v>138</v>
      </c>
      <c r="K44" s="48"/>
      <c r="L44" s="19" t="s">
        <v>31</v>
      </c>
      <c r="M44" s="54"/>
      <c r="N44" s="22"/>
      <c r="O44" s="94"/>
      <c r="P44" s="54"/>
      <c r="Q44" s="48" t="s">
        <v>138</v>
      </c>
      <c r="R44" s="48"/>
      <c r="S44" s="19" t="s">
        <v>31</v>
      </c>
      <c r="T44" s="54"/>
      <c r="U44" s="22"/>
      <c r="V44" s="94"/>
      <c r="W44" s="54"/>
      <c r="X44" s="48" t="s">
        <v>138</v>
      </c>
      <c r="Y44" s="48"/>
      <c r="Z44" s="19" t="s">
        <v>31</v>
      </c>
      <c r="AA44" s="54"/>
      <c r="AB44" s="22"/>
      <c r="AC44" s="94"/>
      <c r="AD44" s="54"/>
      <c r="AE44" s="48" t="s">
        <v>138</v>
      </c>
      <c r="AF44" s="48"/>
      <c r="AG44" s="19" t="s">
        <v>31</v>
      </c>
      <c r="AH44" s="54"/>
      <c r="AI44" s="22"/>
      <c r="AJ44" s="94"/>
      <c r="AK44" s="54"/>
    </row>
    <row r="45" spans="1:37" s="21" customFormat="1" ht="15" customHeight="1">
      <c r="A45" s="250"/>
      <c r="B45" s="233"/>
      <c r="C45" s="48" t="s">
        <v>138</v>
      </c>
      <c r="D45" s="48"/>
      <c r="E45" s="19" t="s">
        <v>117</v>
      </c>
      <c r="F45" s="54"/>
      <c r="G45" s="22"/>
      <c r="H45" s="94"/>
      <c r="I45" s="54"/>
      <c r="J45" s="48" t="s">
        <v>138</v>
      </c>
      <c r="K45" s="48"/>
      <c r="L45" s="19" t="s">
        <v>117</v>
      </c>
      <c r="M45" s="54"/>
      <c r="N45" s="22"/>
      <c r="O45" s="94"/>
      <c r="P45" s="54"/>
      <c r="Q45" s="48" t="s">
        <v>138</v>
      </c>
      <c r="R45" s="48"/>
      <c r="S45" s="19" t="s">
        <v>117</v>
      </c>
      <c r="T45" s="54"/>
      <c r="U45" s="22"/>
      <c r="V45" s="94"/>
      <c r="W45" s="54"/>
      <c r="X45" s="48" t="s">
        <v>138</v>
      </c>
      <c r="Y45" s="48"/>
      <c r="Z45" s="19" t="s">
        <v>117</v>
      </c>
      <c r="AA45" s="54"/>
      <c r="AB45" s="22"/>
      <c r="AC45" s="94"/>
      <c r="AD45" s="54"/>
      <c r="AE45" s="48" t="s">
        <v>138</v>
      </c>
      <c r="AF45" s="48"/>
      <c r="AG45" s="19" t="s">
        <v>117</v>
      </c>
      <c r="AH45" s="54"/>
      <c r="AI45" s="22"/>
      <c r="AJ45" s="94"/>
      <c r="AK45" s="54"/>
    </row>
    <row r="46" spans="1:37" s="21" customFormat="1" ht="24" customHeight="1">
      <c r="A46" s="249" t="s">
        <v>277</v>
      </c>
      <c r="B46" s="232" t="s">
        <v>258</v>
      </c>
      <c r="C46" s="48" t="s">
        <v>138</v>
      </c>
      <c r="D46" s="48"/>
      <c r="E46" s="19" t="s">
        <v>31</v>
      </c>
      <c r="F46" s="54"/>
      <c r="G46" s="22"/>
      <c r="H46" s="94"/>
      <c r="I46" s="54"/>
      <c r="J46" s="48" t="s">
        <v>138</v>
      </c>
      <c r="K46" s="48"/>
      <c r="L46" s="19" t="s">
        <v>31</v>
      </c>
      <c r="M46" s="54"/>
      <c r="N46" s="22"/>
      <c r="O46" s="94"/>
      <c r="P46" s="54"/>
      <c r="Q46" s="48" t="s">
        <v>138</v>
      </c>
      <c r="R46" s="48"/>
      <c r="S46" s="19" t="s">
        <v>31</v>
      </c>
      <c r="T46" s="54"/>
      <c r="U46" s="22"/>
      <c r="V46" s="94"/>
      <c r="W46" s="54"/>
      <c r="X46" s="48" t="s">
        <v>138</v>
      </c>
      <c r="Y46" s="48"/>
      <c r="Z46" s="19" t="s">
        <v>31</v>
      </c>
      <c r="AA46" s="54"/>
      <c r="AB46" s="22"/>
      <c r="AC46" s="94"/>
      <c r="AD46" s="54"/>
      <c r="AE46" s="48" t="s">
        <v>138</v>
      </c>
      <c r="AF46" s="48"/>
      <c r="AG46" s="19" t="s">
        <v>31</v>
      </c>
      <c r="AH46" s="54"/>
      <c r="AI46" s="22"/>
      <c r="AJ46" s="94"/>
      <c r="AK46" s="54"/>
    </row>
    <row r="47" spans="1:37" s="21" customFormat="1" ht="12.75" customHeight="1">
      <c r="A47" s="250"/>
      <c r="B47" s="233"/>
      <c r="C47" s="48" t="s">
        <v>138</v>
      </c>
      <c r="D47" s="48"/>
      <c r="E47" s="19" t="s">
        <v>117</v>
      </c>
      <c r="F47" s="54"/>
      <c r="G47" s="22"/>
      <c r="H47" s="94"/>
      <c r="I47" s="54"/>
      <c r="J47" s="48" t="s">
        <v>138</v>
      </c>
      <c r="K47" s="48"/>
      <c r="L47" s="19" t="s">
        <v>117</v>
      </c>
      <c r="M47" s="54"/>
      <c r="N47" s="22"/>
      <c r="O47" s="94"/>
      <c r="P47" s="54"/>
      <c r="Q47" s="48" t="s">
        <v>138</v>
      </c>
      <c r="R47" s="48"/>
      <c r="S47" s="19" t="s">
        <v>117</v>
      </c>
      <c r="T47" s="54"/>
      <c r="U47" s="22"/>
      <c r="V47" s="94"/>
      <c r="W47" s="54"/>
      <c r="X47" s="48" t="s">
        <v>138</v>
      </c>
      <c r="Y47" s="48"/>
      <c r="Z47" s="19" t="s">
        <v>117</v>
      </c>
      <c r="AA47" s="54"/>
      <c r="AB47" s="22"/>
      <c r="AC47" s="94"/>
      <c r="AD47" s="54"/>
      <c r="AE47" s="48" t="s">
        <v>138</v>
      </c>
      <c r="AF47" s="48"/>
      <c r="AG47" s="19" t="s">
        <v>117</v>
      </c>
      <c r="AH47" s="54"/>
      <c r="AI47" s="22"/>
      <c r="AJ47" s="94"/>
      <c r="AK47" s="54"/>
    </row>
    <row r="48" spans="1:37" s="21" customFormat="1" ht="14.25" customHeight="1">
      <c r="A48" s="249" t="s">
        <v>278</v>
      </c>
      <c r="B48" s="245" t="s">
        <v>280</v>
      </c>
      <c r="C48" s="48" t="s">
        <v>138</v>
      </c>
      <c r="D48" s="48">
        <v>1</v>
      </c>
      <c r="E48" s="19" t="s">
        <v>31</v>
      </c>
      <c r="F48" s="54">
        <v>10</v>
      </c>
      <c r="G48" s="22"/>
      <c r="H48" s="94"/>
      <c r="I48" s="54"/>
      <c r="J48" s="48" t="s">
        <v>138</v>
      </c>
      <c r="K48" s="48"/>
      <c r="L48" s="19" t="s">
        <v>31</v>
      </c>
      <c r="M48" s="54"/>
      <c r="N48" s="22"/>
      <c r="O48" s="94"/>
      <c r="P48" s="54"/>
      <c r="Q48" s="48" t="s">
        <v>138</v>
      </c>
      <c r="R48" s="48">
        <v>1</v>
      </c>
      <c r="S48" s="19" t="s">
        <v>31</v>
      </c>
      <c r="T48" s="54">
        <v>10</v>
      </c>
      <c r="U48" s="22"/>
      <c r="V48" s="94"/>
      <c r="W48" s="54"/>
      <c r="X48" s="48" t="s">
        <v>138</v>
      </c>
      <c r="Y48" s="48"/>
      <c r="Z48" s="19" t="s">
        <v>31</v>
      </c>
      <c r="AA48" s="54"/>
      <c r="AB48" s="22"/>
      <c r="AC48" s="94"/>
      <c r="AD48" s="54"/>
      <c r="AE48" s="48" t="s">
        <v>138</v>
      </c>
      <c r="AF48" s="48"/>
      <c r="AG48" s="19" t="s">
        <v>31</v>
      </c>
      <c r="AH48" s="54"/>
      <c r="AI48" s="22"/>
      <c r="AJ48" s="94"/>
      <c r="AK48" s="54"/>
    </row>
    <row r="49" spans="1:37" s="21" customFormat="1" ht="13.5" customHeight="1">
      <c r="A49" s="250"/>
      <c r="B49" s="246"/>
      <c r="C49" s="48" t="s">
        <v>138</v>
      </c>
      <c r="D49" s="48"/>
      <c r="E49" s="19" t="s">
        <v>117</v>
      </c>
      <c r="F49" s="54"/>
      <c r="G49" s="22"/>
      <c r="H49" s="94"/>
      <c r="I49" s="54"/>
      <c r="J49" s="48" t="s">
        <v>138</v>
      </c>
      <c r="K49" s="48"/>
      <c r="L49" s="19" t="s">
        <v>117</v>
      </c>
      <c r="M49" s="54"/>
      <c r="N49" s="22"/>
      <c r="O49" s="94"/>
      <c r="P49" s="54"/>
      <c r="Q49" s="48" t="s">
        <v>138</v>
      </c>
      <c r="R49" s="48"/>
      <c r="S49" s="19" t="s">
        <v>117</v>
      </c>
      <c r="T49" s="54"/>
      <c r="U49" s="22"/>
      <c r="V49" s="94"/>
      <c r="W49" s="54"/>
      <c r="X49" s="48" t="s">
        <v>138</v>
      </c>
      <c r="Y49" s="48"/>
      <c r="Z49" s="19" t="s">
        <v>117</v>
      </c>
      <c r="AA49" s="54"/>
      <c r="AB49" s="22"/>
      <c r="AC49" s="94"/>
      <c r="AD49" s="54"/>
      <c r="AE49" s="48" t="s">
        <v>138</v>
      </c>
      <c r="AF49" s="48"/>
      <c r="AG49" s="19" t="s">
        <v>117</v>
      </c>
      <c r="AH49" s="54"/>
      <c r="AI49" s="22"/>
      <c r="AJ49" s="94"/>
      <c r="AK49" s="54"/>
    </row>
    <row r="50" spans="1:37" s="21" customFormat="1" ht="14.25" customHeight="1">
      <c r="A50" s="249" t="s">
        <v>279</v>
      </c>
      <c r="B50" s="245" t="s">
        <v>281</v>
      </c>
      <c r="C50" s="48" t="s">
        <v>138</v>
      </c>
      <c r="D50" s="48">
        <v>1</v>
      </c>
      <c r="E50" s="19" t="s">
        <v>31</v>
      </c>
      <c r="F50" s="54">
        <v>5</v>
      </c>
      <c r="G50" s="22"/>
      <c r="H50" s="94"/>
      <c r="I50" s="54"/>
      <c r="J50" s="48" t="s">
        <v>138</v>
      </c>
      <c r="K50" s="48"/>
      <c r="L50" s="19" t="s">
        <v>31</v>
      </c>
      <c r="M50" s="54"/>
      <c r="N50" s="22"/>
      <c r="O50" s="94"/>
      <c r="P50" s="54"/>
      <c r="Q50" s="48" t="s">
        <v>138</v>
      </c>
      <c r="R50" s="48">
        <v>1</v>
      </c>
      <c r="S50" s="19" t="s">
        <v>31</v>
      </c>
      <c r="T50" s="54">
        <v>5</v>
      </c>
      <c r="U50" s="22"/>
      <c r="V50" s="94"/>
      <c r="W50" s="54"/>
      <c r="X50" s="48" t="s">
        <v>138</v>
      </c>
      <c r="Y50" s="48"/>
      <c r="Z50" s="19" t="s">
        <v>31</v>
      </c>
      <c r="AA50" s="54"/>
      <c r="AB50" s="22"/>
      <c r="AC50" s="94"/>
      <c r="AD50" s="54"/>
      <c r="AE50" s="48" t="s">
        <v>138</v>
      </c>
      <c r="AF50" s="48"/>
      <c r="AG50" s="19" t="s">
        <v>31</v>
      </c>
      <c r="AH50" s="54"/>
      <c r="AI50" s="22"/>
      <c r="AJ50" s="94"/>
      <c r="AK50" s="54"/>
    </row>
    <row r="51" spans="1:37" s="21" customFormat="1" ht="13.5" customHeight="1">
      <c r="A51" s="250"/>
      <c r="B51" s="246"/>
      <c r="C51" s="48" t="s">
        <v>138</v>
      </c>
      <c r="D51" s="48"/>
      <c r="E51" s="19" t="s">
        <v>117</v>
      </c>
      <c r="F51" s="54"/>
      <c r="G51" s="22"/>
      <c r="H51" s="94"/>
      <c r="I51" s="54"/>
      <c r="J51" s="48" t="s">
        <v>138</v>
      </c>
      <c r="K51" s="48"/>
      <c r="L51" s="19" t="s">
        <v>117</v>
      </c>
      <c r="M51" s="54"/>
      <c r="N51" s="22"/>
      <c r="O51" s="94"/>
      <c r="P51" s="54"/>
      <c r="Q51" s="48" t="s">
        <v>138</v>
      </c>
      <c r="R51" s="48"/>
      <c r="S51" s="19" t="s">
        <v>117</v>
      </c>
      <c r="T51" s="54"/>
      <c r="U51" s="22"/>
      <c r="V51" s="94"/>
      <c r="W51" s="54"/>
      <c r="X51" s="48" t="s">
        <v>138</v>
      </c>
      <c r="Y51" s="48"/>
      <c r="Z51" s="19" t="s">
        <v>117</v>
      </c>
      <c r="AA51" s="54"/>
      <c r="AB51" s="22"/>
      <c r="AC51" s="94"/>
      <c r="AD51" s="54"/>
      <c r="AE51" s="48" t="s">
        <v>138</v>
      </c>
      <c r="AF51" s="48"/>
      <c r="AG51" s="19" t="s">
        <v>117</v>
      </c>
      <c r="AH51" s="54"/>
      <c r="AI51" s="22"/>
      <c r="AJ51" s="94"/>
      <c r="AK51" s="54"/>
    </row>
    <row r="52" spans="1:37" s="21" customFormat="1" ht="14.25" customHeight="1">
      <c r="A52" s="249" t="s">
        <v>282</v>
      </c>
      <c r="B52" s="232" t="s">
        <v>285</v>
      </c>
      <c r="C52" s="48" t="s">
        <v>138</v>
      </c>
      <c r="D52" s="48"/>
      <c r="E52" s="19" t="s">
        <v>31</v>
      </c>
      <c r="F52" s="54"/>
      <c r="G52" s="22"/>
      <c r="H52" s="94"/>
      <c r="I52" s="54"/>
      <c r="J52" s="48" t="s">
        <v>138</v>
      </c>
      <c r="K52" s="48"/>
      <c r="L52" s="19" t="s">
        <v>31</v>
      </c>
      <c r="M52" s="54"/>
      <c r="N52" s="22"/>
      <c r="O52" s="94"/>
      <c r="P52" s="54"/>
      <c r="Q52" s="48" t="s">
        <v>138</v>
      </c>
      <c r="R52" s="48"/>
      <c r="S52" s="19" t="s">
        <v>31</v>
      </c>
      <c r="T52" s="54"/>
      <c r="U52" s="22"/>
      <c r="V52" s="94"/>
      <c r="W52" s="54"/>
      <c r="X52" s="48" t="s">
        <v>138</v>
      </c>
      <c r="Y52" s="48"/>
      <c r="Z52" s="19" t="s">
        <v>31</v>
      </c>
      <c r="AA52" s="54"/>
      <c r="AB52" s="22"/>
      <c r="AC52" s="94"/>
      <c r="AD52" s="54"/>
      <c r="AE52" s="48" t="s">
        <v>138</v>
      </c>
      <c r="AF52" s="48"/>
      <c r="AG52" s="19" t="s">
        <v>31</v>
      </c>
      <c r="AH52" s="54"/>
      <c r="AI52" s="22"/>
      <c r="AJ52" s="94"/>
      <c r="AK52" s="54"/>
    </row>
    <row r="53" spans="1:37" s="21" customFormat="1" ht="13.5" customHeight="1">
      <c r="A53" s="250"/>
      <c r="B53" s="233"/>
      <c r="C53" s="48" t="s">
        <v>138</v>
      </c>
      <c r="D53" s="48"/>
      <c r="E53" s="19" t="s">
        <v>117</v>
      </c>
      <c r="F53" s="54"/>
      <c r="G53" s="22"/>
      <c r="H53" s="94"/>
      <c r="I53" s="54"/>
      <c r="J53" s="48" t="s">
        <v>138</v>
      </c>
      <c r="K53" s="48"/>
      <c r="L53" s="19" t="s">
        <v>117</v>
      </c>
      <c r="M53" s="54"/>
      <c r="N53" s="22"/>
      <c r="O53" s="94"/>
      <c r="P53" s="54"/>
      <c r="Q53" s="48" t="s">
        <v>138</v>
      </c>
      <c r="R53" s="48"/>
      <c r="S53" s="19" t="s">
        <v>117</v>
      </c>
      <c r="T53" s="54"/>
      <c r="U53" s="22"/>
      <c r="V53" s="94"/>
      <c r="W53" s="54"/>
      <c r="X53" s="48" t="s">
        <v>138</v>
      </c>
      <c r="Y53" s="48"/>
      <c r="Z53" s="19" t="s">
        <v>117</v>
      </c>
      <c r="AA53" s="54"/>
      <c r="AB53" s="22"/>
      <c r="AC53" s="94"/>
      <c r="AD53" s="54"/>
      <c r="AE53" s="48" t="s">
        <v>138</v>
      </c>
      <c r="AF53" s="48"/>
      <c r="AG53" s="19" t="s">
        <v>117</v>
      </c>
      <c r="AH53" s="54"/>
      <c r="AI53" s="22"/>
      <c r="AJ53" s="94"/>
      <c r="AK53" s="54"/>
    </row>
    <row r="54" spans="1:37" s="21" customFormat="1" ht="14.25" customHeight="1">
      <c r="A54" s="249" t="s">
        <v>283</v>
      </c>
      <c r="B54" s="232" t="s">
        <v>183</v>
      </c>
      <c r="C54" s="48"/>
      <c r="D54" s="48"/>
      <c r="E54" s="19" t="s">
        <v>31</v>
      </c>
      <c r="F54" s="54"/>
      <c r="G54" s="22"/>
      <c r="H54" s="94"/>
      <c r="I54" s="54"/>
      <c r="J54" s="48"/>
      <c r="K54" s="48"/>
      <c r="L54" s="19" t="s">
        <v>31</v>
      </c>
      <c r="M54" s="54"/>
      <c r="N54" s="22"/>
      <c r="O54" s="94"/>
      <c r="P54" s="54"/>
      <c r="Q54" s="48"/>
      <c r="R54" s="48"/>
      <c r="S54" s="19" t="s">
        <v>31</v>
      </c>
      <c r="T54" s="54"/>
      <c r="U54" s="22"/>
      <c r="V54" s="94"/>
      <c r="W54" s="54"/>
      <c r="X54" s="48"/>
      <c r="Y54" s="48"/>
      <c r="Z54" s="19" t="s">
        <v>31</v>
      </c>
      <c r="AA54" s="54"/>
      <c r="AB54" s="22"/>
      <c r="AC54" s="94"/>
      <c r="AD54" s="54"/>
      <c r="AE54" s="48"/>
      <c r="AF54" s="48"/>
      <c r="AG54" s="19" t="s">
        <v>31</v>
      </c>
      <c r="AH54" s="54"/>
      <c r="AI54" s="22"/>
      <c r="AJ54" s="94"/>
      <c r="AK54" s="54"/>
    </row>
    <row r="55" spans="1:37" s="21" customFormat="1" ht="13.5" customHeight="1">
      <c r="A55" s="250"/>
      <c r="B55" s="233"/>
      <c r="C55" s="48"/>
      <c r="D55" s="48"/>
      <c r="E55" s="19" t="s">
        <v>117</v>
      </c>
      <c r="F55" s="54"/>
      <c r="G55" s="22"/>
      <c r="H55" s="94"/>
      <c r="I55" s="54"/>
      <c r="J55" s="48"/>
      <c r="K55" s="48"/>
      <c r="L55" s="19" t="s">
        <v>117</v>
      </c>
      <c r="M55" s="54"/>
      <c r="N55" s="22"/>
      <c r="O55" s="94"/>
      <c r="P55" s="54"/>
      <c r="Q55" s="48"/>
      <c r="R55" s="48"/>
      <c r="S55" s="19" t="s">
        <v>117</v>
      </c>
      <c r="T55" s="54"/>
      <c r="U55" s="22"/>
      <c r="V55" s="94"/>
      <c r="W55" s="54"/>
      <c r="X55" s="48"/>
      <c r="Y55" s="48"/>
      <c r="Z55" s="19" t="s">
        <v>117</v>
      </c>
      <c r="AA55" s="54"/>
      <c r="AB55" s="22"/>
      <c r="AC55" s="94"/>
      <c r="AD55" s="54"/>
      <c r="AE55" s="48"/>
      <c r="AF55" s="48"/>
      <c r="AG55" s="19" t="s">
        <v>117</v>
      </c>
      <c r="AH55" s="54"/>
      <c r="AI55" s="22"/>
      <c r="AJ55" s="94"/>
      <c r="AK55" s="54"/>
    </row>
    <row r="56" spans="1:37" s="21" customFormat="1" ht="13.5" customHeight="1">
      <c r="A56" s="249" t="s">
        <v>296</v>
      </c>
      <c r="B56" s="232" t="s">
        <v>183</v>
      </c>
      <c r="C56" s="48"/>
      <c r="D56" s="48"/>
      <c r="E56" s="19" t="s">
        <v>31</v>
      </c>
      <c r="F56" s="54"/>
      <c r="G56" s="22"/>
      <c r="H56" s="94"/>
      <c r="I56" s="54"/>
      <c r="J56" s="48"/>
      <c r="K56" s="48"/>
      <c r="L56" s="19" t="s">
        <v>31</v>
      </c>
      <c r="M56" s="54"/>
      <c r="N56" s="22"/>
      <c r="O56" s="94"/>
      <c r="P56" s="54"/>
      <c r="Q56" s="48"/>
      <c r="R56" s="48"/>
      <c r="S56" s="19" t="s">
        <v>31</v>
      </c>
      <c r="T56" s="54"/>
      <c r="U56" s="22"/>
      <c r="V56" s="94"/>
      <c r="W56" s="54"/>
      <c r="X56" s="48"/>
      <c r="Y56" s="48"/>
      <c r="Z56" s="19" t="s">
        <v>31</v>
      </c>
      <c r="AA56" s="54"/>
      <c r="AB56" s="22"/>
      <c r="AC56" s="94"/>
      <c r="AD56" s="54"/>
      <c r="AE56" s="48"/>
      <c r="AF56" s="48"/>
      <c r="AG56" s="19" t="s">
        <v>31</v>
      </c>
      <c r="AH56" s="54"/>
      <c r="AI56" s="22"/>
      <c r="AJ56" s="94"/>
      <c r="AK56" s="54"/>
    </row>
    <row r="57" spans="1:37" s="21" customFormat="1" ht="14.25" customHeight="1">
      <c r="A57" s="250"/>
      <c r="B57" s="233"/>
      <c r="C57" s="49"/>
      <c r="D57" s="49"/>
      <c r="E57" s="19" t="s">
        <v>117</v>
      </c>
      <c r="F57" s="54"/>
      <c r="G57" s="22"/>
      <c r="H57" s="94"/>
      <c r="I57" s="54"/>
      <c r="J57" s="49"/>
      <c r="K57" s="49"/>
      <c r="L57" s="19" t="s">
        <v>117</v>
      </c>
      <c r="M57" s="54"/>
      <c r="N57" s="22"/>
      <c r="O57" s="94"/>
      <c r="P57" s="54"/>
      <c r="Q57" s="49"/>
      <c r="R57" s="49"/>
      <c r="S57" s="19" t="s">
        <v>117</v>
      </c>
      <c r="T57" s="54"/>
      <c r="U57" s="22"/>
      <c r="V57" s="94"/>
      <c r="W57" s="54"/>
      <c r="X57" s="49"/>
      <c r="Y57" s="49"/>
      <c r="Z57" s="19" t="s">
        <v>117</v>
      </c>
      <c r="AA57" s="54"/>
      <c r="AB57" s="22"/>
      <c r="AC57" s="94"/>
      <c r="AD57" s="54"/>
      <c r="AE57" s="49"/>
      <c r="AF57" s="49"/>
      <c r="AG57" s="19" t="s">
        <v>117</v>
      </c>
      <c r="AH57" s="54"/>
      <c r="AI57" s="22"/>
      <c r="AJ57" s="94"/>
      <c r="AK57" s="54"/>
    </row>
    <row r="58" spans="1:37" s="12" customFormat="1" ht="15" customHeight="1">
      <c r="A58" s="237" t="s">
        <v>130</v>
      </c>
      <c r="B58" s="238"/>
      <c r="C58" s="63"/>
      <c r="D58" s="64"/>
      <c r="E58" s="65" t="s">
        <v>31</v>
      </c>
      <c r="F58" s="66">
        <f>F12+F14+F16+F18+F20+F22+F24+F26+F28+F30+F32+F34+F36+F38+F40+F42+F44+F46+F48+F50+F52+F54+F56</f>
        <v>15</v>
      </c>
      <c r="G58" s="67" t="s">
        <v>29</v>
      </c>
      <c r="H58" s="95" t="s">
        <v>29</v>
      </c>
      <c r="I58" s="66">
        <f>I12+I14+I16+I18+I20+I22+I24+I26+I28+I30+I32+I34+I36+I38+I40+I42+I44+I46+I48+I50+I52+I54+I56</f>
        <v>0</v>
      </c>
      <c r="J58" s="63"/>
      <c r="K58" s="64"/>
      <c r="L58" s="65" t="s">
        <v>31</v>
      </c>
      <c r="M58" s="66">
        <f>M12+M14+M16+M18+M20+M22+M24+M26+M28+M30+M32+M34+M36+M38+M40+M42+M44+M46+M48+M50+M52+M54+M56</f>
        <v>0</v>
      </c>
      <c r="N58" s="67" t="s">
        <v>29</v>
      </c>
      <c r="O58" s="95" t="s">
        <v>29</v>
      </c>
      <c r="P58" s="66">
        <f>P12+P14+P16+P18+P20+P22+P24+P26+P28+P30+P32+P34+P36+P38+P40+P42+P44+P46+P48+P50+P52+P54+P56</f>
        <v>0</v>
      </c>
      <c r="Q58" s="63"/>
      <c r="R58" s="64"/>
      <c r="S58" s="65" t="s">
        <v>31</v>
      </c>
      <c r="T58" s="66">
        <f>T12+T14+T16+T18+T20+T22+T24+T26+T28+T30+T32+T34+T36+T38+T40+T42+T44+T46+T48+T50+T52+T54+T56</f>
        <v>15</v>
      </c>
      <c r="U58" s="67" t="s">
        <v>29</v>
      </c>
      <c r="V58" s="95" t="s">
        <v>29</v>
      </c>
      <c r="W58" s="66">
        <f>W12+W14+W16+W18+W20+W22+W24+W26+W28+W30+W32+W34+W36+W38+W40+W42+W44+W46+W48+W50+W52+W54+W56</f>
        <v>0</v>
      </c>
      <c r="X58" s="63"/>
      <c r="Y58" s="64"/>
      <c r="Z58" s="65" t="s">
        <v>31</v>
      </c>
      <c r="AA58" s="66">
        <f>AA12+AA14+AA16+AA18+AA20+AA22+AA24+AA26+AA28+AA30+AA32+AA34+AA36+AA38+AA40+AA42+AA44+AA46+AA48+AA50+AA52+AA54+AA56</f>
        <v>5</v>
      </c>
      <c r="AB58" s="67" t="s">
        <v>29</v>
      </c>
      <c r="AC58" s="95" t="s">
        <v>29</v>
      </c>
      <c r="AD58" s="66">
        <f>AD12+AD14+AD16+AD18+AD20+AD22+AD24+AD26+AD28+AD30+AD32+AD34+AD36+AD38+AD40+AD42+AD44+AD46+AD48+AD50+AD52+AD54+AD56</f>
        <v>0</v>
      </c>
      <c r="AE58" s="63"/>
      <c r="AF58" s="64"/>
      <c r="AG58" s="65" t="s">
        <v>31</v>
      </c>
      <c r="AH58" s="66">
        <f>AH12+AH14+AH16+AH18+AH20+AH22+AH24+AH26+AH28+AH30+AH32+AH34+AH36+AH38+AH40+AH42+AH44+AH46+AH48+AH50+AH52+AH54+AH56</f>
        <v>0</v>
      </c>
      <c r="AI58" s="67" t="s">
        <v>29</v>
      </c>
      <c r="AJ58" s="95" t="s">
        <v>29</v>
      </c>
      <c r="AK58" s="66">
        <f>AK12+AK14+AK16+AK18+AK20+AK22+AK24+AK26+AK28+AK30+AK32+AK34+AK36+AK38+AK40+AK42+AK44+AK46+AK48+AK50+AK52+AK54+AK56</f>
        <v>0</v>
      </c>
    </row>
    <row r="59" spans="1:37" s="12" customFormat="1" ht="15" customHeight="1">
      <c r="A59" s="239"/>
      <c r="B59" s="240"/>
      <c r="C59" s="68"/>
      <c r="D59" s="64"/>
      <c r="E59" s="65" t="s">
        <v>117</v>
      </c>
      <c r="F59" s="66">
        <f>F13+F15+F17+F19+F21+F23+F25+F27+F29+F31+F33+F35+F37+F39+F41+F43+F45+F47+F49+F51+F53+F55+F57</f>
        <v>0</v>
      </c>
      <c r="G59" s="69"/>
      <c r="H59" s="96"/>
      <c r="I59" s="66">
        <f>I13+I15+I17+I19+I21+I23+I25+I27+I29+I31+I33+I35+I37+I39+I41+I43+I45+I47+I49+I51+I53+I55+I57</f>
        <v>0</v>
      </c>
      <c r="J59" s="68"/>
      <c r="K59" s="64"/>
      <c r="L59" s="65" t="s">
        <v>117</v>
      </c>
      <c r="M59" s="66">
        <f>M13+M15+M17+M19+M21+M23+M25+M27+M29+M31+M33+M35+M37+M39+M41+M43+M45+M47+M49+M51+M53+M55+M57</f>
        <v>0</v>
      </c>
      <c r="N59" s="69"/>
      <c r="O59" s="96"/>
      <c r="P59" s="66">
        <f>P13+P15+P17+P19+P21+P23+P25+P27+P29+P31+P33+P35+P37+P39+P41+P43+P45+P47+P49+P51+P53+P55+P57</f>
        <v>0</v>
      </c>
      <c r="Q59" s="68"/>
      <c r="R59" s="64"/>
      <c r="S59" s="65" t="s">
        <v>117</v>
      </c>
      <c r="T59" s="66">
        <f>T13+T15+T17+T19+T21+T23+T25+T27+T29+T31+T33+T35+T37+T39+T41+T43+T45+T47+T49+T51+T53+T55+T57</f>
        <v>0</v>
      </c>
      <c r="U59" s="69"/>
      <c r="V59" s="96"/>
      <c r="W59" s="66">
        <f>W13+W15+W17+W19+W21+W23+W25+W27+W29+W31+W33+W35+W37+W39+W41+W43+W45+W47+W49+W51+W53+W55+W57</f>
        <v>0</v>
      </c>
      <c r="X59" s="68"/>
      <c r="Y59" s="64"/>
      <c r="Z59" s="65" t="s">
        <v>117</v>
      </c>
      <c r="AA59" s="66">
        <f>AA13+AA15+AA17+AA19+AA21+AA23+AA25+AA27+AA29+AA31+AA33+AA35+AA37+AA39+AA41+AA43+AA45+AA47+AA49+AA51+AA53+AA55+AA57</f>
        <v>0</v>
      </c>
      <c r="AB59" s="69"/>
      <c r="AC59" s="96"/>
      <c r="AD59" s="66">
        <f>AD13+AD15+AD17+AD19+AD21+AD23+AD25+AD27+AD29+AD31+AD33+AD35+AD37+AD39+AD41+AD43+AD45+AD47+AD49+AD51+AD53+AD55+AD57</f>
        <v>0</v>
      </c>
      <c r="AE59" s="68"/>
      <c r="AF59" s="64"/>
      <c r="AG59" s="65" t="s">
        <v>117</v>
      </c>
      <c r="AH59" s="66">
        <f>AH13+AH15+AH17+AH19+AH21+AH23+AH25+AH27+AH29+AH31+AH33+AH35+AH37+AH39+AH41+AH43+AH45+AH47+AH49+AH51+AH53+AH55+AH57</f>
        <v>0</v>
      </c>
      <c r="AI59" s="69"/>
      <c r="AJ59" s="96"/>
      <c r="AK59" s="66">
        <f>AK13+AK15+AK17+AK19+AK21+AK23+AK25+AK27+AK29+AK31+AK33+AK35+AK37+AK39+AK41+AK43+AK45+AK47+AK49+AK51+AK53+AK55+AK57</f>
        <v>0</v>
      </c>
    </row>
    <row r="60" spans="1:37" s="12" customFormat="1" ht="15" customHeight="1">
      <c r="A60" s="241"/>
      <c r="B60" s="242"/>
      <c r="C60" s="68"/>
      <c r="D60" s="70"/>
      <c r="E60" s="71" t="s">
        <v>129</v>
      </c>
      <c r="F60" s="72">
        <f>F58+F59</f>
        <v>15</v>
      </c>
      <c r="G60" s="69"/>
      <c r="H60" s="96"/>
      <c r="I60" s="72">
        <f>I58+I59</f>
        <v>0</v>
      </c>
      <c r="J60" s="68"/>
      <c r="K60" s="70"/>
      <c r="L60" s="71" t="s">
        <v>129</v>
      </c>
      <c r="M60" s="72">
        <f>M58+M59</f>
        <v>0</v>
      </c>
      <c r="N60" s="69"/>
      <c r="O60" s="96"/>
      <c r="P60" s="72">
        <f>P58+P59</f>
        <v>0</v>
      </c>
      <c r="Q60" s="68"/>
      <c r="R60" s="70"/>
      <c r="S60" s="71" t="s">
        <v>129</v>
      </c>
      <c r="T60" s="72">
        <f>T58+T59</f>
        <v>15</v>
      </c>
      <c r="U60" s="69"/>
      <c r="V60" s="96"/>
      <c r="W60" s="72">
        <f>W58+W59</f>
        <v>0</v>
      </c>
      <c r="X60" s="68"/>
      <c r="Y60" s="70"/>
      <c r="Z60" s="71" t="s">
        <v>129</v>
      </c>
      <c r="AA60" s="72">
        <f>AA58+AA59</f>
        <v>5</v>
      </c>
      <c r="AB60" s="69"/>
      <c r="AC60" s="96"/>
      <c r="AD60" s="72">
        <f>AD58+AD59</f>
        <v>0</v>
      </c>
      <c r="AE60" s="68"/>
      <c r="AF60" s="70"/>
      <c r="AG60" s="71" t="s">
        <v>129</v>
      </c>
      <c r="AH60" s="72">
        <f>AH58+AH59</f>
        <v>0</v>
      </c>
      <c r="AI60" s="69"/>
      <c r="AJ60" s="96"/>
      <c r="AK60" s="72">
        <f>AK58+AK59</f>
        <v>0</v>
      </c>
    </row>
    <row r="61" spans="1:37" ht="36">
      <c r="A61" s="62">
        <v>2</v>
      </c>
      <c r="B61" s="62" t="s">
        <v>196</v>
      </c>
      <c r="C61" s="31"/>
      <c r="D61" s="33"/>
      <c r="E61" s="30"/>
      <c r="F61" s="55"/>
      <c r="G61" s="33"/>
      <c r="H61" s="97"/>
      <c r="I61" s="59"/>
      <c r="J61" s="31"/>
      <c r="K61" s="33"/>
      <c r="L61" s="30"/>
      <c r="M61" s="55"/>
      <c r="N61" s="33"/>
      <c r="O61" s="97"/>
      <c r="P61" s="59"/>
      <c r="Q61" s="31"/>
      <c r="R61" s="33"/>
      <c r="S61" s="30"/>
      <c r="T61" s="55"/>
      <c r="U61" s="33"/>
      <c r="V61" s="97"/>
      <c r="W61" s="59"/>
      <c r="X61" s="31"/>
      <c r="Y61" s="33"/>
      <c r="Z61" s="30"/>
      <c r="AA61" s="55"/>
      <c r="AB61" s="33"/>
      <c r="AC61" s="97"/>
      <c r="AD61" s="59"/>
      <c r="AE61" s="31"/>
      <c r="AF61" s="33"/>
      <c r="AG61" s="30"/>
      <c r="AH61" s="55"/>
      <c r="AI61" s="33"/>
      <c r="AJ61" s="97"/>
      <c r="AK61" s="59"/>
    </row>
    <row r="62" spans="1:37" ht="15" customHeight="1">
      <c r="A62" s="243" t="s">
        <v>119</v>
      </c>
      <c r="B62" s="245" t="s">
        <v>125</v>
      </c>
      <c r="C62" s="39" t="s">
        <v>140</v>
      </c>
      <c r="D62" s="42">
        <v>2</v>
      </c>
      <c r="E62" s="19" t="s">
        <v>31</v>
      </c>
      <c r="F62" s="56">
        <v>40</v>
      </c>
      <c r="G62" s="53" t="s">
        <v>249</v>
      </c>
      <c r="H62" s="98"/>
      <c r="I62" s="56"/>
      <c r="J62" s="39" t="s">
        <v>140</v>
      </c>
      <c r="K62" s="42"/>
      <c r="L62" s="19" t="s">
        <v>31</v>
      </c>
      <c r="M62" s="56"/>
      <c r="N62" s="53" t="s">
        <v>249</v>
      </c>
      <c r="O62" s="98"/>
      <c r="P62" s="56"/>
      <c r="Q62" s="39" t="s">
        <v>140</v>
      </c>
      <c r="R62" s="42"/>
      <c r="S62" s="19" t="s">
        <v>31</v>
      </c>
      <c r="T62" s="56"/>
      <c r="U62" s="53" t="s">
        <v>249</v>
      </c>
      <c r="V62" s="98"/>
      <c r="W62" s="56"/>
      <c r="X62" s="39" t="s">
        <v>140</v>
      </c>
      <c r="Y62" s="42"/>
      <c r="Z62" s="19" t="s">
        <v>31</v>
      </c>
      <c r="AA62" s="56"/>
      <c r="AB62" s="53" t="s">
        <v>249</v>
      </c>
      <c r="AC62" s="98"/>
      <c r="AD62" s="56"/>
      <c r="AE62" s="39" t="s">
        <v>140</v>
      </c>
      <c r="AF62" s="42"/>
      <c r="AG62" s="19" t="s">
        <v>31</v>
      </c>
      <c r="AH62" s="56"/>
      <c r="AI62" s="53" t="s">
        <v>249</v>
      </c>
      <c r="AJ62" s="98"/>
      <c r="AK62" s="56"/>
    </row>
    <row r="63" spans="1:37" ht="15" customHeight="1">
      <c r="A63" s="244"/>
      <c r="B63" s="246"/>
      <c r="C63" s="39" t="s">
        <v>140</v>
      </c>
      <c r="D63" s="42"/>
      <c r="E63" s="19" t="s">
        <v>117</v>
      </c>
      <c r="F63" s="56"/>
      <c r="G63" s="53" t="s">
        <v>249</v>
      </c>
      <c r="H63" s="98"/>
      <c r="I63" s="56"/>
      <c r="J63" s="39" t="s">
        <v>140</v>
      </c>
      <c r="K63" s="42"/>
      <c r="L63" s="19" t="s">
        <v>117</v>
      </c>
      <c r="M63" s="56"/>
      <c r="N63" s="53" t="s">
        <v>249</v>
      </c>
      <c r="O63" s="98"/>
      <c r="P63" s="56"/>
      <c r="Q63" s="39" t="s">
        <v>140</v>
      </c>
      <c r="R63" s="42"/>
      <c r="S63" s="19" t="s">
        <v>117</v>
      </c>
      <c r="T63" s="56"/>
      <c r="U63" s="53" t="s">
        <v>249</v>
      </c>
      <c r="V63" s="98"/>
      <c r="W63" s="56"/>
      <c r="X63" s="39" t="s">
        <v>140</v>
      </c>
      <c r="Y63" s="42"/>
      <c r="Z63" s="19" t="s">
        <v>117</v>
      </c>
      <c r="AA63" s="56"/>
      <c r="AB63" s="53" t="s">
        <v>249</v>
      </c>
      <c r="AC63" s="98"/>
      <c r="AD63" s="56"/>
      <c r="AE63" s="39" t="s">
        <v>140</v>
      </c>
      <c r="AF63" s="42"/>
      <c r="AG63" s="19" t="s">
        <v>117</v>
      </c>
      <c r="AH63" s="56"/>
      <c r="AI63" s="53" t="s">
        <v>249</v>
      </c>
      <c r="AJ63" s="98"/>
      <c r="AK63" s="56"/>
    </row>
    <row r="64" spans="1:37" ht="15" customHeight="1">
      <c r="A64" s="243" t="s">
        <v>120</v>
      </c>
      <c r="B64" s="245" t="s">
        <v>177</v>
      </c>
      <c r="C64" s="39" t="s">
        <v>140</v>
      </c>
      <c r="D64" s="42">
        <v>0</v>
      </c>
      <c r="E64" s="19" t="s">
        <v>31</v>
      </c>
      <c r="F64" s="56"/>
      <c r="G64" s="53" t="s">
        <v>249</v>
      </c>
      <c r="H64" s="98"/>
      <c r="I64" s="56"/>
      <c r="J64" s="39" t="s">
        <v>140</v>
      </c>
      <c r="K64" s="42"/>
      <c r="L64" s="19" t="s">
        <v>31</v>
      </c>
      <c r="M64" s="56"/>
      <c r="N64" s="53" t="s">
        <v>249</v>
      </c>
      <c r="O64" s="98"/>
      <c r="P64" s="56"/>
      <c r="Q64" s="39" t="s">
        <v>140</v>
      </c>
      <c r="R64" s="42"/>
      <c r="S64" s="19" t="s">
        <v>31</v>
      </c>
      <c r="T64" s="56"/>
      <c r="U64" s="53" t="s">
        <v>249</v>
      </c>
      <c r="V64" s="98"/>
      <c r="W64" s="56"/>
      <c r="X64" s="39" t="s">
        <v>140</v>
      </c>
      <c r="Y64" s="42"/>
      <c r="Z64" s="19" t="s">
        <v>31</v>
      </c>
      <c r="AA64" s="56"/>
      <c r="AB64" s="53" t="s">
        <v>249</v>
      </c>
      <c r="AC64" s="98"/>
      <c r="AD64" s="56"/>
      <c r="AE64" s="39" t="s">
        <v>140</v>
      </c>
      <c r="AF64" s="42"/>
      <c r="AG64" s="19" t="s">
        <v>31</v>
      </c>
      <c r="AH64" s="56"/>
      <c r="AI64" s="53" t="s">
        <v>249</v>
      </c>
      <c r="AJ64" s="98"/>
      <c r="AK64" s="56"/>
    </row>
    <row r="65" spans="1:37" ht="15" customHeight="1">
      <c r="A65" s="244"/>
      <c r="B65" s="246"/>
      <c r="C65" s="39" t="s">
        <v>140</v>
      </c>
      <c r="D65" s="42"/>
      <c r="E65" s="19" t="s">
        <v>117</v>
      </c>
      <c r="F65" s="56"/>
      <c r="G65" s="53" t="s">
        <v>249</v>
      </c>
      <c r="H65" s="98"/>
      <c r="I65" s="56"/>
      <c r="J65" s="39" t="s">
        <v>140</v>
      </c>
      <c r="K65" s="42"/>
      <c r="L65" s="19" t="s">
        <v>117</v>
      </c>
      <c r="M65" s="56"/>
      <c r="N65" s="53" t="s">
        <v>249</v>
      </c>
      <c r="O65" s="98"/>
      <c r="P65" s="56"/>
      <c r="Q65" s="39" t="s">
        <v>140</v>
      </c>
      <c r="R65" s="42"/>
      <c r="S65" s="19" t="s">
        <v>117</v>
      </c>
      <c r="T65" s="56"/>
      <c r="U65" s="53" t="s">
        <v>249</v>
      </c>
      <c r="V65" s="98"/>
      <c r="W65" s="56"/>
      <c r="X65" s="39" t="s">
        <v>140</v>
      </c>
      <c r="Y65" s="42"/>
      <c r="Z65" s="19" t="s">
        <v>117</v>
      </c>
      <c r="AA65" s="56"/>
      <c r="AB65" s="53" t="s">
        <v>249</v>
      </c>
      <c r="AC65" s="98"/>
      <c r="AD65" s="56"/>
      <c r="AE65" s="39" t="s">
        <v>140</v>
      </c>
      <c r="AF65" s="42"/>
      <c r="AG65" s="19" t="s">
        <v>117</v>
      </c>
      <c r="AH65" s="56"/>
      <c r="AI65" s="53" t="s">
        <v>249</v>
      </c>
      <c r="AJ65" s="98"/>
      <c r="AK65" s="56"/>
    </row>
    <row r="66" spans="1:37" ht="15" customHeight="1">
      <c r="A66" s="243" t="s">
        <v>121</v>
      </c>
      <c r="B66" s="245" t="s">
        <v>305</v>
      </c>
      <c r="C66" s="39" t="s">
        <v>140</v>
      </c>
      <c r="D66" s="42">
        <v>0</v>
      </c>
      <c r="E66" s="19" t="s">
        <v>31</v>
      </c>
      <c r="F66" s="56"/>
      <c r="G66" s="39" t="s">
        <v>19</v>
      </c>
      <c r="H66" s="99"/>
      <c r="I66" s="56"/>
      <c r="J66" s="39" t="s">
        <v>140</v>
      </c>
      <c r="K66" s="42"/>
      <c r="L66" s="19" t="s">
        <v>31</v>
      </c>
      <c r="M66" s="56"/>
      <c r="N66" s="39" t="s">
        <v>19</v>
      </c>
      <c r="O66" s="99"/>
      <c r="P66" s="56"/>
      <c r="Q66" s="39" t="s">
        <v>140</v>
      </c>
      <c r="R66" s="42"/>
      <c r="S66" s="19" t="s">
        <v>31</v>
      </c>
      <c r="T66" s="56"/>
      <c r="U66" s="39" t="s">
        <v>19</v>
      </c>
      <c r="V66" s="99"/>
      <c r="W66" s="56"/>
      <c r="X66" s="39" t="s">
        <v>140</v>
      </c>
      <c r="Y66" s="42"/>
      <c r="Z66" s="19" t="s">
        <v>31</v>
      </c>
      <c r="AA66" s="56"/>
      <c r="AB66" s="39" t="s">
        <v>19</v>
      </c>
      <c r="AC66" s="99"/>
      <c r="AD66" s="56"/>
      <c r="AE66" s="39" t="s">
        <v>140</v>
      </c>
      <c r="AF66" s="42"/>
      <c r="AG66" s="19" t="s">
        <v>31</v>
      </c>
      <c r="AH66" s="56"/>
      <c r="AI66" s="39" t="s">
        <v>19</v>
      </c>
      <c r="AJ66" s="99"/>
      <c r="AK66" s="56"/>
    </row>
    <row r="67" spans="1:37" ht="15" customHeight="1">
      <c r="A67" s="244"/>
      <c r="B67" s="246"/>
      <c r="C67" s="39" t="s">
        <v>140</v>
      </c>
      <c r="D67" s="42"/>
      <c r="E67" s="19" t="s">
        <v>117</v>
      </c>
      <c r="F67" s="56"/>
      <c r="G67" s="39" t="s">
        <v>19</v>
      </c>
      <c r="H67" s="99"/>
      <c r="I67" s="56"/>
      <c r="J67" s="39" t="s">
        <v>140</v>
      </c>
      <c r="K67" s="42"/>
      <c r="L67" s="19" t="s">
        <v>117</v>
      </c>
      <c r="M67" s="56"/>
      <c r="N67" s="39" t="s">
        <v>19</v>
      </c>
      <c r="O67" s="99"/>
      <c r="P67" s="56"/>
      <c r="Q67" s="39" t="s">
        <v>140</v>
      </c>
      <c r="R67" s="42"/>
      <c r="S67" s="19" t="s">
        <v>117</v>
      </c>
      <c r="T67" s="56"/>
      <c r="U67" s="39" t="s">
        <v>19</v>
      </c>
      <c r="V67" s="99"/>
      <c r="W67" s="56"/>
      <c r="X67" s="39" t="s">
        <v>140</v>
      </c>
      <c r="Y67" s="42"/>
      <c r="Z67" s="19" t="s">
        <v>117</v>
      </c>
      <c r="AA67" s="56"/>
      <c r="AB67" s="39" t="s">
        <v>19</v>
      </c>
      <c r="AC67" s="99"/>
      <c r="AD67" s="56"/>
      <c r="AE67" s="39" t="s">
        <v>140</v>
      </c>
      <c r="AF67" s="42"/>
      <c r="AG67" s="19" t="s">
        <v>117</v>
      </c>
      <c r="AH67" s="56"/>
      <c r="AI67" s="39" t="s">
        <v>19</v>
      </c>
      <c r="AJ67" s="99"/>
      <c r="AK67" s="56"/>
    </row>
    <row r="68" spans="1:37" ht="15" customHeight="1">
      <c r="A68" s="243" t="s">
        <v>122</v>
      </c>
      <c r="B68" s="232" t="s">
        <v>127</v>
      </c>
      <c r="C68" s="39" t="s">
        <v>140</v>
      </c>
      <c r="D68" s="42"/>
      <c r="E68" s="19" t="s">
        <v>31</v>
      </c>
      <c r="F68" s="56"/>
      <c r="G68" s="39" t="s">
        <v>19</v>
      </c>
      <c r="H68" s="99"/>
      <c r="I68" s="56"/>
      <c r="J68" s="39" t="s">
        <v>140</v>
      </c>
      <c r="K68" s="42"/>
      <c r="L68" s="19" t="s">
        <v>31</v>
      </c>
      <c r="M68" s="56"/>
      <c r="N68" s="39" t="s">
        <v>19</v>
      </c>
      <c r="O68" s="99"/>
      <c r="P68" s="56"/>
      <c r="Q68" s="39" t="s">
        <v>140</v>
      </c>
      <c r="R68" s="42"/>
      <c r="S68" s="19" t="s">
        <v>31</v>
      </c>
      <c r="T68" s="56"/>
      <c r="U68" s="39" t="s">
        <v>19</v>
      </c>
      <c r="V68" s="99"/>
      <c r="W68" s="56"/>
      <c r="X68" s="39" t="s">
        <v>140</v>
      </c>
      <c r="Y68" s="42"/>
      <c r="Z68" s="19" t="s">
        <v>31</v>
      </c>
      <c r="AA68" s="56"/>
      <c r="AB68" s="39" t="s">
        <v>19</v>
      </c>
      <c r="AC68" s="99"/>
      <c r="AD68" s="56"/>
      <c r="AE68" s="39" t="s">
        <v>140</v>
      </c>
      <c r="AF68" s="42"/>
      <c r="AG68" s="19" t="s">
        <v>31</v>
      </c>
      <c r="AH68" s="56"/>
      <c r="AI68" s="39" t="s">
        <v>19</v>
      </c>
      <c r="AJ68" s="99"/>
      <c r="AK68" s="56"/>
    </row>
    <row r="69" spans="1:37" ht="15" customHeight="1">
      <c r="A69" s="244"/>
      <c r="B69" s="233"/>
      <c r="C69" s="39" t="s">
        <v>140</v>
      </c>
      <c r="D69" s="42"/>
      <c r="E69" s="19" t="s">
        <v>117</v>
      </c>
      <c r="F69" s="56"/>
      <c r="G69" s="39" t="s">
        <v>19</v>
      </c>
      <c r="H69" s="99"/>
      <c r="I69" s="56"/>
      <c r="J69" s="39" t="s">
        <v>140</v>
      </c>
      <c r="K69" s="42"/>
      <c r="L69" s="19" t="s">
        <v>117</v>
      </c>
      <c r="M69" s="56"/>
      <c r="N69" s="39" t="s">
        <v>19</v>
      </c>
      <c r="O69" s="99"/>
      <c r="P69" s="56"/>
      <c r="Q69" s="39" t="s">
        <v>140</v>
      </c>
      <c r="R69" s="42"/>
      <c r="S69" s="19" t="s">
        <v>117</v>
      </c>
      <c r="T69" s="56"/>
      <c r="U69" s="39" t="s">
        <v>19</v>
      </c>
      <c r="V69" s="99"/>
      <c r="W69" s="56"/>
      <c r="X69" s="39" t="s">
        <v>140</v>
      </c>
      <c r="Y69" s="42"/>
      <c r="Z69" s="19" t="s">
        <v>117</v>
      </c>
      <c r="AA69" s="56"/>
      <c r="AB69" s="39" t="s">
        <v>19</v>
      </c>
      <c r="AC69" s="99"/>
      <c r="AD69" s="56"/>
      <c r="AE69" s="39" t="s">
        <v>140</v>
      </c>
      <c r="AF69" s="42"/>
      <c r="AG69" s="19" t="s">
        <v>117</v>
      </c>
      <c r="AH69" s="56"/>
      <c r="AI69" s="39" t="s">
        <v>19</v>
      </c>
      <c r="AJ69" s="99"/>
      <c r="AK69" s="56"/>
    </row>
    <row r="70" spans="1:37" ht="15" customHeight="1">
      <c r="A70" s="243" t="s">
        <v>123</v>
      </c>
      <c r="B70" s="245" t="s">
        <v>194</v>
      </c>
      <c r="C70" s="39" t="s">
        <v>140</v>
      </c>
      <c r="D70" s="42">
        <v>2</v>
      </c>
      <c r="E70" s="19" t="s">
        <v>31</v>
      </c>
      <c r="F70" s="56">
        <v>10</v>
      </c>
      <c r="G70" s="50" t="s">
        <v>250</v>
      </c>
      <c r="H70" s="99"/>
      <c r="I70" s="56"/>
      <c r="J70" s="39" t="s">
        <v>140</v>
      </c>
      <c r="K70" s="42"/>
      <c r="L70" s="19" t="s">
        <v>31</v>
      </c>
      <c r="M70" s="56"/>
      <c r="N70" s="50" t="s">
        <v>250</v>
      </c>
      <c r="O70" s="99"/>
      <c r="P70" s="56"/>
      <c r="Q70" s="39" t="s">
        <v>140</v>
      </c>
      <c r="R70" s="42"/>
      <c r="S70" s="19" t="s">
        <v>31</v>
      </c>
      <c r="T70" s="56"/>
      <c r="U70" s="50" t="s">
        <v>250</v>
      </c>
      <c r="V70" s="99"/>
      <c r="W70" s="56"/>
      <c r="X70" s="39" t="s">
        <v>140</v>
      </c>
      <c r="Y70" s="42"/>
      <c r="Z70" s="19" t="s">
        <v>31</v>
      </c>
      <c r="AA70" s="56"/>
      <c r="AB70" s="50" t="s">
        <v>250</v>
      </c>
      <c r="AC70" s="99"/>
      <c r="AD70" s="56"/>
      <c r="AE70" s="39" t="s">
        <v>140</v>
      </c>
      <c r="AF70" s="42"/>
      <c r="AG70" s="19" t="s">
        <v>31</v>
      </c>
      <c r="AH70" s="56"/>
      <c r="AI70" s="50" t="s">
        <v>250</v>
      </c>
      <c r="AJ70" s="99"/>
      <c r="AK70" s="56"/>
    </row>
    <row r="71" spans="1:37" ht="15" customHeight="1">
      <c r="A71" s="244"/>
      <c r="B71" s="246"/>
      <c r="C71" s="39" t="s">
        <v>140</v>
      </c>
      <c r="D71" s="42"/>
      <c r="E71" s="19" t="s">
        <v>117</v>
      </c>
      <c r="F71" s="56"/>
      <c r="G71" s="50" t="s">
        <v>250</v>
      </c>
      <c r="H71" s="99"/>
      <c r="I71" s="56"/>
      <c r="J71" s="39" t="s">
        <v>140</v>
      </c>
      <c r="K71" s="42"/>
      <c r="L71" s="19" t="s">
        <v>117</v>
      </c>
      <c r="M71" s="56"/>
      <c r="N71" s="50" t="s">
        <v>250</v>
      </c>
      <c r="O71" s="99"/>
      <c r="P71" s="56"/>
      <c r="Q71" s="39" t="s">
        <v>140</v>
      </c>
      <c r="R71" s="42"/>
      <c r="S71" s="19" t="s">
        <v>117</v>
      </c>
      <c r="T71" s="56"/>
      <c r="U71" s="50" t="s">
        <v>250</v>
      </c>
      <c r="V71" s="99"/>
      <c r="W71" s="56"/>
      <c r="X71" s="39" t="s">
        <v>140</v>
      </c>
      <c r="Y71" s="42"/>
      <c r="Z71" s="19" t="s">
        <v>117</v>
      </c>
      <c r="AA71" s="56"/>
      <c r="AB71" s="50" t="s">
        <v>250</v>
      </c>
      <c r="AC71" s="99"/>
      <c r="AD71" s="56"/>
      <c r="AE71" s="39" t="s">
        <v>140</v>
      </c>
      <c r="AF71" s="42"/>
      <c r="AG71" s="19" t="s">
        <v>117</v>
      </c>
      <c r="AH71" s="56"/>
      <c r="AI71" s="50" t="s">
        <v>250</v>
      </c>
      <c r="AJ71" s="99"/>
      <c r="AK71" s="56"/>
    </row>
    <row r="72" spans="1:37" ht="15" customHeight="1">
      <c r="A72" s="243" t="s">
        <v>124</v>
      </c>
      <c r="B72" s="232" t="s">
        <v>128</v>
      </c>
      <c r="C72" s="39" t="s">
        <v>140</v>
      </c>
      <c r="D72" s="42"/>
      <c r="E72" s="19" t="s">
        <v>31</v>
      </c>
      <c r="F72" s="56"/>
      <c r="G72" s="53" t="s">
        <v>249</v>
      </c>
      <c r="H72" s="99"/>
      <c r="I72" s="56"/>
      <c r="J72" s="39" t="s">
        <v>140</v>
      </c>
      <c r="K72" s="42"/>
      <c r="L72" s="19" t="s">
        <v>31</v>
      </c>
      <c r="M72" s="56"/>
      <c r="N72" s="53" t="s">
        <v>249</v>
      </c>
      <c r="O72" s="99"/>
      <c r="P72" s="56"/>
      <c r="Q72" s="39" t="s">
        <v>140</v>
      </c>
      <c r="R72" s="42"/>
      <c r="S72" s="19" t="s">
        <v>31</v>
      </c>
      <c r="T72" s="56"/>
      <c r="U72" s="53" t="s">
        <v>249</v>
      </c>
      <c r="V72" s="99"/>
      <c r="W72" s="56"/>
      <c r="X72" s="39" t="s">
        <v>140</v>
      </c>
      <c r="Y72" s="42"/>
      <c r="Z72" s="19" t="s">
        <v>31</v>
      </c>
      <c r="AA72" s="56"/>
      <c r="AB72" s="53" t="s">
        <v>249</v>
      </c>
      <c r="AC72" s="99"/>
      <c r="AD72" s="56"/>
      <c r="AE72" s="39" t="s">
        <v>140</v>
      </c>
      <c r="AF72" s="42"/>
      <c r="AG72" s="19" t="s">
        <v>31</v>
      </c>
      <c r="AH72" s="56"/>
      <c r="AI72" s="53" t="s">
        <v>249</v>
      </c>
      <c r="AJ72" s="99"/>
      <c r="AK72" s="56"/>
    </row>
    <row r="73" spans="1:37" ht="15" customHeight="1">
      <c r="A73" s="244"/>
      <c r="B73" s="233"/>
      <c r="C73" s="39" t="s">
        <v>140</v>
      </c>
      <c r="D73" s="42"/>
      <c r="E73" s="19" t="s">
        <v>117</v>
      </c>
      <c r="F73" s="56"/>
      <c r="G73" s="53" t="s">
        <v>249</v>
      </c>
      <c r="H73" s="99"/>
      <c r="I73" s="56"/>
      <c r="J73" s="39" t="s">
        <v>140</v>
      </c>
      <c r="K73" s="42"/>
      <c r="L73" s="19" t="s">
        <v>117</v>
      </c>
      <c r="M73" s="56"/>
      <c r="N73" s="53" t="s">
        <v>249</v>
      </c>
      <c r="O73" s="99"/>
      <c r="P73" s="56"/>
      <c r="Q73" s="39" t="s">
        <v>140</v>
      </c>
      <c r="R73" s="42"/>
      <c r="S73" s="19" t="s">
        <v>117</v>
      </c>
      <c r="T73" s="56"/>
      <c r="U73" s="53" t="s">
        <v>249</v>
      </c>
      <c r="V73" s="99"/>
      <c r="W73" s="56"/>
      <c r="X73" s="39" t="s">
        <v>140</v>
      </c>
      <c r="Y73" s="42"/>
      <c r="Z73" s="19" t="s">
        <v>117</v>
      </c>
      <c r="AA73" s="56"/>
      <c r="AB73" s="53" t="s">
        <v>249</v>
      </c>
      <c r="AC73" s="99"/>
      <c r="AD73" s="56"/>
      <c r="AE73" s="39" t="s">
        <v>140</v>
      </c>
      <c r="AF73" s="42"/>
      <c r="AG73" s="19" t="s">
        <v>117</v>
      </c>
      <c r="AH73" s="56"/>
      <c r="AI73" s="53" t="s">
        <v>249</v>
      </c>
      <c r="AJ73" s="99"/>
      <c r="AK73" s="56"/>
    </row>
    <row r="74" spans="1:37" ht="15" customHeight="1">
      <c r="A74" s="243" t="s">
        <v>119</v>
      </c>
      <c r="B74" s="245" t="s">
        <v>306</v>
      </c>
      <c r="C74" s="39" t="s">
        <v>140</v>
      </c>
      <c r="D74" s="42">
        <v>1</v>
      </c>
      <c r="E74" s="19" t="s">
        <v>31</v>
      </c>
      <c r="F74" s="56">
        <v>35</v>
      </c>
      <c r="G74" s="53" t="s">
        <v>249</v>
      </c>
      <c r="H74" s="98">
        <v>0.02</v>
      </c>
      <c r="I74" s="56">
        <v>0.3</v>
      </c>
      <c r="J74" s="39" t="s">
        <v>140</v>
      </c>
      <c r="K74" s="42">
        <v>1</v>
      </c>
      <c r="L74" s="19" t="s">
        <v>31</v>
      </c>
      <c r="M74" s="56">
        <v>40</v>
      </c>
      <c r="N74" s="53" t="s">
        <v>249</v>
      </c>
      <c r="O74" s="98">
        <v>0.02</v>
      </c>
      <c r="P74" s="56">
        <v>0.6</v>
      </c>
      <c r="Q74" s="39" t="s">
        <v>140</v>
      </c>
      <c r="R74" s="42">
        <v>1</v>
      </c>
      <c r="S74" s="19" t="s">
        <v>31</v>
      </c>
      <c r="T74" s="56">
        <v>40</v>
      </c>
      <c r="U74" s="53" t="s">
        <v>249</v>
      </c>
      <c r="V74" s="98">
        <v>0.02</v>
      </c>
      <c r="W74" s="56">
        <v>0.6</v>
      </c>
      <c r="X74" s="39" t="s">
        <v>140</v>
      </c>
      <c r="Y74" s="42">
        <v>1</v>
      </c>
      <c r="Z74" s="19" t="s">
        <v>31</v>
      </c>
      <c r="AA74" s="56">
        <v>35</v>
      </c>
      <c r="AB74" s="53" t="s">
        <v>249</v>
      </c>
      <c r="AC74" s="98">
        <v>0.02</v>
      </c>
      <c r="AD74" s="56">
        <v>0.6</v>
      </c>
      <c r="AE74" s="39" t="s">
        <v>140</v>
      </c>
      <c r="AF74" s="42">
        <v>1</v>
      </c>
      <c r="AG74" s="19" t="s">
        <v>31</v>
      </c>
      <c r="AH74" s="56">
        <v>35</v>
      </c>
      <c r="AI74" s="53" t="s">
        <v>249</v>
      </c>
      <c r="AJ74" s="98">
        <v>0.02</v>
      </c>
      <c r="AK74" s="56">
        <v>0.6</v>
      </c>
    </row>
    <row r="75" spans="1:37" ht="15" customHeight="1">
      <c r="A75" s="244"/>
      <c r="B75" s="246"/>
      <c r="C75" s="39" t="s">
        <v>140</v>
      </c>
      <c r="D75" s="42"/>
      <c r="E75" s="19" t="s">
        <v>117</v>
      </c>
      <c r="F75" s="56"/>
      <c r="G75" s="53" t="s">
        <v>249</v>
      </c>
      <c r="H75" s="98"/>
      <c r="I75" s="56"/>
      <c r="J75" s="39" t="s">
        <v>140</v>
      </c>
      <c r="K75" s="42"/>
      <c r="L75" s="19" t="s">
        <v>117</v>
      </c>
      <c r="M75" s="56"/>
      <c r="N75" s="53" t="s">
        <v>249</v>
      </c>
      <c r="O75" s="98"/>
      <c r="P75" s="56"/>
      <c r="Q75" s="39" t="s">
        <v>140</v>
      </c>
      <c r="R75" s="42"/>
      <c r="S75" s="19" t="s">
        <v>117</v>
      </c>
      <c r="T75" s="56"/>
      <c r="U75" s="53" t="s">
        <v>249</v>
      </c>
      <c r="V75" s="98"/>
      <c r="W75" s="56"/>
      <c r="X75" s="39" t="s">
        <v>140</v>
      </c>
      <c r="Y75" s="42"/>
      <c r="Z75" s="19" t="s">
        <v>117</v>
      </c>
      <c r="AA75" s="56"/>
      <c r="AB75" s="53" t="s">
        <v>249</v>
      </c>
      <c r="AC75" s="98"/>
      <c r="AD75" s="56"/>
      <c r="AE75" s="39" t="s">
        <v>140</v>
      </c>
      <c r="AF75" s="42"/>
      <c r="AG75" s="19" t="s">
        <v>117</v>
      </c>
      <c r="AH75" s="56"/>
      <c r="AI75" s="53" t="s">
        <v>249</v>
      </c>
      <c r="AJ75" s="98"/>
      <c r="AK75" s="56"/>
    </row>
    <row r="76" spans="1:37" ht="15" customHeight="1">
      <c r="A76" s="243" t="s">
        <v>120</v>
      </c>
      <c r="B76" s="245" t="s">
        <v>307</v>
      </c>
      <c r="C76" s="39" t="s">
        <v>140</v>
      </c>
      <c r="D76" s="42">
        <v>0</v>
      </c>
      <c r="E76" s="19" t="s">
        <v>31</v>
      </c>
      <c r="F76" s="56">
        <v>0</v>
      </c>
      <c r="G76" s="53" t="s">
        <v>249</v>
      </c>
      <c r="H76" s="98">
        <v>0</v>
      </c>
      <c r="I76" s="56">
        <v>0</v>
      </c>
      <c r="J76" s="39" t="s">
        <v>140</v>
      </c>
      <c r="K76" s="42">
        <v>1</v>
      </c>
      <c r="L76" s="19" t="s">
        <v>31</v>
      </c>
      <c r="M76" s="56"/>
      <c r="N76" s="53" t="s">
        <v>249</v>
      </c>
      <c r="O76" s="98"/>
      <c r="P76" s="56"/>
      <c r="Q76" s="39" t="s">
        <v>140</v>
      </c>
      <c r="R76" s="42">
        <v>1</v>
      </c>
      <c r="S76" s="19" t="s">
        <v>31</v>
      </c>
      <c r="T76" s="56"/>
      <c r="U76" s="53" t="s">
        <v>249</v>
      </c>
      <c r="V76" s="98"/>
      <c r="W76" s="56"/>
      <c r="X76" s="39" t="s">
        <v>140</v>
      </c>
      <c r="Y76" s="42"/>
      <c r="Z76" s="19" t="s">
        <v>31</v>
      </c>
      <c r="AA76" s="56"/>
      <c r="AB76" s="53" t="s">
        <v>249</v>
      </c>
      <c r="AC76" s="98"/>
      <c r="AD76" s="56"/>
      <c r="AE76" s="39" t="s">
        <v>140</v>
      </c>
      <c r="AF76" s="42"/>
      <c r="AG76" s="19" t="s">
        <v>31</v>
      </c>
      <c r="AH76" s="56"/>
      <c r="AI76" s="53" t="s">
        <v>249</v>
      </c>
      <c r="AJ76" s="98"/>
      <c r="AK76" s="56"/>
    </row>
    <row r="77" spans="1:37" ht="15" customHeight="1">
      <c r="A77" s="244"/>
      <c r="B77" s="246"/>
      <c r="C77" s="39" t="s">
        <v>140</v>
      </c>
      <c r="D77" s="42"/>
      <c r="E77" s="19" t="s">
        <v>117</v>
      </c>
      <c r="F77" s="56"/>
      <c r="G77" s="53" t="s">
        <v>249</v>
      </c>
      <c r="H77" s="98"/>
      <c r="I77" s="56"/>
      <c r="J77" s="39" t="s">
        <v>140</v>
      </c>
      <c r="K77" s="42"/>
      <c r="L77" s="19" t="s">
        <v>117</v>
      </c>
      <c r="M77" s="56"/>
      <c r="N77" s="53" t="s">
        <v>249</v>
      </c>
      <c r="O77" s="98"/>
      <c r="P77" s="56"/>
      <c r="Q77" s="39" t="s">
        <v>140</v>
      </c>
      <c r="R77" s="42"/>
      <c r="S77" s="19" t="s">
        <v>117</v>
      </c>
      <c r="T77" s="56"/>
      <c r="U77" s="53" t="s">
        <v>249</v>
      </c>
      <c r="V77" s="98"/>
      <c r="W77" s="56"/>
      <c r="X77" s="39" t="s">
        <v>140</v>
      </c>
      <c r="Y77" s="42"/>
      <c r="Z77" s="19" t="s">
        <v>117</v>
      </c>
      <c r="AA77" s="56"/>
      <c r="AB77" s="53" t="s">
        <v>249</v>
      </c>
      <c r="AC77" s="98"/>
      <c r="AD77" s="56"/>
      <c r="AE77" s="39" t="s">
        <v>140</v>
      </c>
      <c r="AF77" s="42"/>
      <c r="AG77" s="19" t="s">
        <v>117</v>
      </c>
      <c r="AH77" s="56"/>
      <c r="AI77" s="53" t="s">
        <v>249</v>
      </c>
      <c r="AJ77" s="98"/>
      <c r="AK77" s="56"/>
    </row>
    <row r="78" spans="1:37" ht="15" customHeight="1">
      <c r="A78" s="243" t="s">
        <v>121</v>
      </c>
      <c r="B78" s="245" t="s">
        <v>308</v>
      </c>
      <c r="C78" s="39" t="s">
        <v>140</v>
      </c>
      <c r="D78" s="42">
        <v>1</v>
      </c>
      <c r="E78" s="19" t="s">
        <v>31</v>
      </c>
      <c r="F78" s="56">
        <v>45</v>
      </c>
      <c r="G78" s="39" t="s">
        <v>19</v>
      </c>
      <c r="H78" s="99">
        <v>1</v>
      </c>
      <c r="I78" s="56">
        <v>1.5</v>
      </c>
      <c r="J78" s="39" t="s">
        <v>140</v>
      </c>
      <c r="K78" s="42">
        <v>1</v>
      </c>
      <c r="L78" s="19" t="s">
        <v>31</v>
      </c>
      <c r="M78" s="56">
        <v>50</v>
      </c>
      <c r="N78" s="39" t="s">
        <v>19</v>
      </c>
      <c r="O78" s="99">
        <v>1</v>
      </c>
      <c r="P78" s="56">
        <v>1.5</v>
      </c>
      <c r="Q78" s="39" t="s">
        <v>140</v>
      </c>
      <c r="R78" s="42">
        <v>1</v>
      </c>
      <c r="S78" s="19" t="s">
        <v>31</v>
      </c>
      <c r="T78" s="56">
        <v>50</v>
      </c>
      <c r="U78" s="39" t="s">
        <v>19</v>
      </c>
      <c r="V78" s="99">
        <v>1</v>
      </c>
      <c r="W78" s="56">
        <v>1.5</v>
      </c>
      <c r="X78" s="39" t="s">
        <v>140</v>
      </c>
      <c r="Y78" s="42">
        <v>1</v>
      </c>
      <c r="Z78" s="19" t="s">
        <v>31</v>
      </c>
      <c r="AA78" s="56">
        <v>45</v>
      </c>
      <c r="AB78" s="39" t="s">
        <v>19</v>
      </c>
      <c r="AC78" s="99">
        <v>1</v>
      </c>
      <c r="AD78" s="56">
        <v>1.5</v>
      </c>
      <c r="AE78" s="39" t="s">
        <v>140</v>
      </c>
      <c r="AF78" s="42">
        <v>1</v>
      </c>
      <c r="AG78" s="19" t="s">
        <v>31</v>
      </c>
      <c r="AH78" s="56">
        <v>45</v>
      </c>
      <c r="AI78" s="39" t="s">
        <v>19</v>
      </c>
      <c r="AJ78" s="99">
        <v>1</v>
      </c>
      <c r="AK78" s="56">
        <v>1.5</v>
      </c>
    </row>
    <row r="79" spans="1:37" ht="15" customHeight="1">
      <c r="A79" s="244"/>
      <c r="B79" s="246"/>
      <c r="C79" s="39" t="s">
        <v>140</v>
      </c>
      <c r="D79" s="42"/>
      <c r="E79" s="19" t="s">
        <v>117</v>
      </c>
      <c r="F79" s="56"/>
      <c r="G79" s="39" t="s">
        <v>19</v>
      </c>
      <c r="H79" s="99"/>
      <c r="I79" s="56"/>
      <c r="J79" s="39" t="s">
        <v>140</v>
      </c>
      <c r="K79" s="42"/>
      <c r="L79" s="19" t="s">
        <v>117</v>
      </c>
      <c r="M79" s="56"/>
      <c r="N79" s="39" t="s">
        <v>19</v>
      </c>
      <c r="O79" s="99"/>
      <c r="P79" s="56"/>
      <c r="Q79" s="39" t="s">
        <v>140</v>
      </c>
      <c r="R79" s="42"/>
      <c r="S79" s="19" t="s">
        <v>117</v>
      </c>
      <c r="T79" s="56"/>
      <c r="U79" s="39" t="s">
        <v>19</v>
      </c>
      <c r="V79" s="99"/>
      <c r="W79" s="56"/>
      <c r="X79" s="39" t="s">
        <v>140</v>
      </c>
      <c r="Y79" s="42"/>
      <c r="Z79" s="19" t="s">
        <v>117</v>
      </c>
      <c r="AA79" s="56"/>
      <c r="AB79" s="39" t="s">
        <v>19</v>
      </c>
      <c r="AC79" s="99"/>
      <c r="AD79" s="56"/>
      <c r="AE79" s="39" t="s">
        <v>140</v>
      </c>
      <c r="AF79" s="42"/>
      <c r="AG79" s="19" t="s">
        <v>117</v>
      </c>
      <c r="AH79" s="56"/>
      <c r="AI79" s="39" t="s">
        <v>19</v>
      </c>
      <c r="AJ79" s="99"/>
      <c r="AK79" s="56"/>
    </row>
    <row r="80" spans="1:37" ht="15" customHeight="1">
      <c r="A80" s="243" t="s">
        <v>122</v>
      </c>
      <c r="B80" s="232" t="s">
        <v>309</v>
      </c>
      <c r="C80" s="39" t="s">
        <v>140</v>
      </c>
      <c r="D80" s="42">
        <v>1</v>
      </c>
      <c r="E80" s="19" t="s">
        <v>31</v>
      </c>
      <c r="F80" s="56">
        <v>0</v>
      </c>
      <c r="G80" s="39" t="s">
        <v>19</v>
      </c>
      <c r="H80" s="99">
        <v>0</v>
      </c>
      <c r="I80" s="56">
        <v>0</v>
      </c>
      <c r="J80" s="39" t="s">
        <v>140</v>
      </c>
      <c r="K80" s="42"/>
      <c r="L80" s="19" t="s">
        <v>31</v>
      </c>
      <c r="M80" s="56"/>
      <c r="N80" s="39" t="s">
        <v>19</v>
      </c>
      <c r="O80" s="99"/>
      <c r="P80" s="56"/>
      <c r="Q80" s="39" t="s">
        <v>140</v>
      </c>
      <c r="R80" s="42"/>
      <c r="S80" s="19" t="s">
        <v>31</v>
      </c>
      <c r="T80" s="56"/>
      <c r="U80" s="39" t="s">
        <v>19</v>
      </c>
      <c r="V80" s="99"/>
      <c r="W80" s="56"/>
      <c r="X80" s="39" t="s">
        <v>140</v>
      </c>
      <c r="Y80" s="42"/>
      <c r="Z80" s="19" t="s">
        <v>31</v>
      </c>
      <c r="AA80" s="56"/>
      <c r="AB80" s="39" t="s">
        <v>19</v>
      </c>
      <c r="AC80" s="99"/>
      <c r="AD80" s="56"/>
      <c r="AE80" s="39" t="s">
        <v>140</v>
      </c>
      <c r="AF80" s="42"/>
      <c r="AG80" s="19" t="s">
        <v>31</v>
      </c>
      <c r="AH80" s="56"/>
      <c r="AI80" s="39" t="s">
        <v>19</v>
      </c>
      <c r="AJ80" s="99"/>
      <c r="AK80" s="56"/>
    </row>
    <row r="81" spans="1:37" ht="15" customHeight="1">
      <c r="A81" s="244"/>
      <c r="B81" s="233"/>
      <c r="C81" s="39" t="s">
        <v>140</v>
      </c>
      <c r="D81" s="42"/>
      <c r="E81" s="19" t="s">
        <v>117</v>
      </c>
      <c r="F81" s="56"/>
      <c r="G81" s="39" t="s">
        <v>19</v>
      </c>
      <c r="H81" s="99"/>
      <c r="I81" s="56"/>
      <c r="J81" s="39" t="s">
        <v>140</v>
      </c>
      <c r="K81" s="42"/>
      <c r="L81" s="19" t="s">
        <v>117</v>
      </c>
      <c r="M81" s="56"/>
      <c r="N81" s="39" t="s">
        <v>19</v>
      </c>
      <c r="O81" s="99"/>
      <c r="P81" s="56"/>
      <c r="Q81" s="39" t="s">
        <v>140</v>
      </c>
      <c r="R81" s="42"/>
      <c r="S81" s="19" t="s">
        <v>117</v>
      </c>
      <c r="T81" s="56"/>
      <c r="U81" s="39" t="s">
        <v>19</v>
      </c>
      <c r="V81" s="99"/>
      <c r="W81" s="56"/>
      <c r="X81" s="39" t="s">
        <v>140</v>
      </c>
      <c r="Y81" s="42"/>
      <c r="Z81" s="19" t="s">
        <v>117</v>
      </c>
      <c r="AA81" s="56"/>
      <c r="AB81" s="39" t="s">
        <v>19</v>
      </c>
      <c r="AC81" s="99"/>
      <c r="AD81" s="56"/>
      <c r="AE81" s="39" t="s">
        <v>140</v>
      </c>
      <c r="AF81" s="42"/>
      <c r="AG81" s="19" t="s">
        <v>117</v>
      </c>
      <c r="AH81" s="56"/>
      <c r="AI81" s="39" t="s">
        <v>19</v>
      </c>
      <c r="AJ81" s="99"/>
      <c r="AK81" s="56"/>
    </row>
    <row r="82" spans="1:37" ht="15" customHeight="1">
      <c r="A82" s="243" t="s">
        <v>123</v>
      </c>
      <c r="B82" s="245" t="s">
        <v>311</v>
      </c>
      <c r="C82" s="39" t="s">
        <v>140</v>
      </c>
      <c r="D82" s="42"/>
      <c r="E82" s="19" t="s">
        <v>31</v>
      </c>
      <c r="F82" s="56"/>
      <c r="G82" s="50" t="s">
        <v>250</v>
      </c>
      <c r="H82" s="99"/>
      <c r="I82" s="56"/>
      <c r="J82" s="39" t="s">
        <v>140</v>
      </c>
      <c r="K82" s="42"/>
      <c r="L82" s="19" t="s">
        <v>31</v>
      </c>
      <c r="M82" s="56"/>
      <c r="N82" s="50" t="s">
        <v>250</v>
      </c>
      <c r="O82" s="99"/>
      <c r="P82" s="56"/>
      <c r="Q82" s="39" t="s">
        <v>140</v>
      </c>
      <c r="R82" s="42"/>
      <c r="S82" s="19" t="s">
        <v>31</v>
      </c>
      <c r="T82" s="56"/>
      <c r="U82" s="50" t="s">
        <v>250</v>
      </c>
      <c r="V82" s="99"/>
      <c r="W82" s="56"/>
      <c r="X82" s="39" t="s">
        <v>140</v>
      </c>
      <c r="Y82" s="42"/>
      <c r="Z82" s="19" t="s">
        <v>31</v>
      </c>
      <c r="AA82" s="56"/>
      <c r="AB82" s="50" t="s">
        <v>250</v>
      </c>
      <c r="AC82" s="99"/>
      <c r="AD82" s="56"/>
      <c r="AE82" s="39" t="s">
        <v>140</v>
      </c>
      <c r="AF82" s="42"/>
      <c r="AG82" s="19" t="s">
        <v>31</v>
      </c>
      <c r="AH82" s="56"/>
      <c r="AI82" s="50" t="s">
        <v>250</v>
      </c>
      <c r="AJ82" s="99"/>
      <c r="AK82" s="56"/>
    </row>
    <row r="83" spans="1:37" ht="15" customHeight="1">
      <c r="A83" s="244"/>
      <c r="B83" s="246"/>
      <c r="C83" s="39" t="s">
        <v>140</v>
      </c>
      <c r="D83" s="42">
        <v>0</v>
      </c>
      <c r="E83" s="19" t="s">
        <v>117</v>
      </c>
      <c r="F83" s="56"/>
      <c r="G83" s="50" t="s">
        <v>250</v>
      </c>
      <c r="H83" s="99"/>
      <c r="I83" s="56"/>
      <c r="J83" s="39" t="s">
        <v>140</v>
      </c>
      <c r="K83" s="42"/>
      <c r="L83" s="19" t="s">
        <v>117</v>
      </c>
      <c r="M83" s="56"/>
      <c r="N83" s="50" t="s">
        <v>250</v>
      </c>
      <c r="O83" s="99"/>
      <c r="P83" s="56"/>
      <c r="Q83" s="39" t="s">
        <v>140</v>
      </c>
      <c r="R83" s="42"/>
      <c r="S83" s="19" t="s">
        <v>117</v>
      </c>
      <c r="T83" s="56"/>
      <c r="U83" s="50" t="s">
        <v>250</v>
      </c>
      <c r="V83" s="99"/>
      <c r="W83" s="56"/>
      <c r="X83" s="39" t="s">
        <v>140</v>
      </c>
      <c r="Y83" s="42"/>
      <c r="Z83" s="19" t="s">
        <v>117</v>
      </c>
      <c r="AA83" s="56"/>
      <c r="AB83" s="50" t="s">
        <v>250</v>
      </c>
      <c r="AC83" s="99"/>
      <c r="AD83" s="56"/>
      <c r="AE83" s="39" t="s">
        <v>140</v>
      </c>
      <c r="AF83" s="42"/>
      <c r="AG83" s="19" t="s">
        <v>117</v>
      </c>
      <c r="AH83" s="56"/>
      <c r="AI83" s="50" t="s">
        <v>250</v>
      </c>
      <c r="AJ83" s="99"/>
      <c r="AK83" s="56"/>
    </row>
    <row r="84" spans="1:37" ht="15" customHeight="1">
      <c r="A84" s="243" t="s">
        <v>124</v>
      </c>
      <c r="B84" s="232" t="s">
        <v>310</v>
      </c>
      <c r="C84" s="39" t="s">
        <v>140</v>
      </c>
      <c r="D84" s="42"/>
      <c r="E84" s="19" t="s">
        <v>31</v>
      </c>
      <c r="F84" s="56"/>
      <c r="G84" s="53" t="s">
        <v>249</v>
      </c>
      <c r="H84" s="99"/>
      <c r="I84" s="56"/>
      <c r="J84" s="39" t="s">
        <v>140</v>
      </c>
      <c r="K84" s="42"/>
      <c r="L84" s="19" t="s">
        <v>31</v>
      </c>
      <c r="M84" s="56"/>
      <c r="N84" s="53" t="s">
        <v>249</v>
      </c>
      <c r="O84" s="99"/>
      <c r="P84" s="56"/>
      <c r="Q84" s="39" t="s">
        <v>140</v>
      </c>
      <c r="R84" s="42"/>
      <c r="S84" s="19" t="s">
        <v>31</v>
      </c>
      <c r="T84" s="56"/>
      <c r="U84" s="53" t="s">
        <v>249</v>
      </c>
      <c r="V84" s="99"/>
      <c r="W84" s="56"/>
      <c r="X84" s="39" t="s">
        <v>140</v>
      </c>
      <c r="Y84" s="42"/>
      <c r="Z84" s="19" t="s">
        <v>31</v>
      </c>
      <c r="AA84" s="56"/>
      <c r="AB84" s="53" t="s">
        <v>249</v>
      </c>
      <c r="AC84" s="99"/>
      <c r="AD84" s="56"/>
      <c r="AE84" s="39" t="s">
        <v>140</v>
      </c>
      <c r="AF84" s="42"/>
      <c r="AG84" s="19" t="s">
        <v>31</v>
      </c>
      <c r="AH84" s="56"/>
      <c r="AI84" s="53" t="s">
        <v>249</v>
      </c>
      <c r="AJ84" s="99"/>
      <c r="AK84" s="56"/>
    </row>
    <row r="85" spans="1:37" ht="15" customHeight="1">
      <c r="A85" s="244"/>
      <c r="B85" s="233"/>
      <c r="C85" s="39" t="s">
        <v>140</v>
      </c>
      <c r="D85" s="42"/>
      <c r="E85" s="19" t="s">
        <v>117</v>
      </c>
      <c r="F85" s="56"/>
      <c r="G85" s="53" t="s">
        <v>249</v>
      </c>
      <c r="H85" s="99"/>
      <c r="I85" s="56"/>
      <c r="J85" s="39" t="s">
        <v>140</v>
      </c>
      <c r="K85" s="42"/>
      <c r="L85" s="19" t="s">
        <v>117</v>
      </c>
      <c r="M85" s="56"/>
      <c r="N85" s="53" t="s">
        <v>249</v>
      </c>
      <c r="O85" s="99"/>
      <c r="P85" s="56"/>
      <c r="Q85" s="39" t="s">
        <v>140</v>
      </c>
      <c r="R85" s="42"/>
      <c r="S85" s="19" t="s">
        <v>117</v>
      </c>
      <c r="T85" s="56"/>
      <c r="U85" s="53" t="s">
        <v>249</v>
      </c>
      <c r="V85" s="99"/>
      <c r="W85" s="56"/>
      <c r="X85" s="39" t="s">
        <v>140</v>
      </c>
      <c r="Y85" s="42"/>
      <c r="Z85" s="19" t="s">
        <v>117</v>
      </c>
      <c r="AA85" s="56"/>
      <c r="AB85" s="53" t="s">
        <v>249</v>
      </c>
      <c r="AC85" s="99"/>
      <c r="AD85" s="56"/>
      <c r="AE85" s="39" t="s">
        <v>140</v>
      </c>
      <c r="AF85" s="42"/>
      <c r="AG85" s="19" t="s">
        <v>117</v>
      </c>
      <c r="AH85" s="56"/>
      <c r="AI85" s="53" t="s">
        <v>249</v>
      </c>
      <c r="AJ85" s="99"/>
      <c r="AK85" s="56"/>
    </row>
    <row r="86" spans="1:37" ht="15" customHeight="1">
      <c r="A86" s="243" t="s">
        <v>132</v>
      </c>
      <c r="B86" s="232" t="s">
        <v>183</v>
      </c>
      <c r="C86" s="39" t="s">
        <v>140</v>
      </c>
      <c r="D86" s="42"/>
      <c r="E86" s="19" t="s">
        <v>31</v>
      </c>
      <c r="F86" s="56"/>
      <c r="G86" s="39"/>
      <c r="H86" s="100"/>
      <c r="I86" s="56"/>
      <c r="J86" s="39" t="s">
        <v>140</v>
      </c>
      <c r="K86" s="42"/>
      <c r="L86" s="19" t="s">
        <v>31</v>
      </c>
      <c r="M86" s="56"/>
      <c r="N86" s="39"/>
      <c r="O86" s="100"/>
      <c r="P86" s="56"/>
      <c r="Q86" s="39" t="s">
        <v>140</v>
      </c>
      <c r="R86" s="42"/>
      <c r="S86" s="19" t="s">
        <v>31</v>
      </c>
      <c r="T86" s="56"/>
      <c r="U86" s="39"/>
      <c r="V86" s="100"/>
      <c r="W86" s="56"/>
      <c r="X86" s="39" t="s">
        <v>140</v>
      </c>
      <c r="Y86" s="42"/>
      <c r="Z86" s="19" t="s">
        <v>31</v>
      </c>
      <c r="AA86" s="56"/>
      <c r="AB86" s="39"/>
      <c r="AC86" s="100"/>
      <c r="AD86" s="56"/>
      <c r="AE86" s="39" t="s">
        <v>140</v>
      </c>
      <c r="AF86" s="42"/>
      <c r="AG86" s="19" t="s">
        <v>31</v>
      </c>
      <c r="AH86" s="56"/>
      <c r="AI86" s="39"/>
      <c r="AJ86" s="100"/>
      <c r="AK86" s="56"/>
    </row>
    <row r="87" spans="1:37" ht="15" customHeight="1">
      <c r="A87" s="244"/>
      <c r="B87" s="233"/>
      <c r="C87" s="39" t="s">
        <v>140</v>
      </c>
      <c r="D87" s="42"/>
      <c r="E87" s="19" t="s">
        <v>117</v>
      </c>
      <c r="F87" s="56"/>
      <c r="G87" s="39"/>
      <c r="H87" s="100"/>
      <c r="I87" s="56"/>
      <c r="J87" s="39" t="s">
        <v>140</v>
      </c>
      <c r="K87" s="42"/>
      <c r="L87" s="19" t="s">
        <v>117</v>
      </c>
      <c r="M87" s="56"/>
      <c r="N87" s="39"/>
      <c r="O87" s="100"/>
      <c r="P87" s="56"/>
      <c r="Q87" s="39" t="s">
        <v>140</v>
      </c>
      <c r="R87" s="42"/>
      <c r="S87" s="19" t="s">
        <v>117</v>
      </c>
      <c r="T87" s="56"/>
      <c r="U87" s="39"/>
      <c r="V87" s="100"/>
      <c r="W87" s="56"/>
      <c r="X87" s="39" t="s">
        <v>140</v>
      </c>
      <c r="Y87" s="42"/>
      <c r="Z87" s="19" t="s">
        <v>117</v>
      </c>
      <c r="AA87" s="56"/>
      <c r="AB87" s="39"/>
      <c r="AC87" s="100"/>
      <c r="AD87" s="56"/>
      <c r="AE87" s="39" t="s">
        <v>140</v>
      </c>
      <c r="AF87" s="42"/>
      <c r="AG87" s="19" t="s">
        <v>117</v>
      </c>
      <c r="AH87" s="56"/>
      <c r="AI87" s="39"/>
      <c r="AJ87" s="100"/>
      <c r="AK87" s="56"/>
    </row>
    <row r="88" spans="1:37" ht="15" customHeight="1">
      <c r="A88" s="243" t="s">
        <v>133</v>
      </c>
      <c r="B88" s="232" t="s">
        <v>183</v>
      </c>
      <c r="C88" s="39" t="s">
        <v>140</v>
      </c>
      <c r="D88" s="42"/>
      <c r="E88" s="19" t="s">
        <v>31</v>
      </c>
      <c r="F88" s="56"/>
      <c r="G88" s="39"/>
      <c r="H88" s="100"/>
      <c r="I88" s="56"/>
      <c r="J88" s="39" t="s">
        <v>140</v>
      </c>
      <c r="K88" s="42"/>
      <c r="L88" s="19" t="s">
        <v>31</v>
      </c>
      <c r="M88" s="56"/>
      <c r="N88" s="39"/>
      <c r="O88" s="100"/>
      <c r="P88" s="56"/>
      <c r="Q88" s="39" t="s">
        <v>140</v>
      </c>
      <c r="R88" s="42"/>
      <c r="S88" s="19" t="s">
        <v>31</v>
      </c>
      <c r="T88" s="56"/>
      <c r="U88" s="39"/>
      <c r="V88" s="100"/>
      <c r="W88" s="56"/>
      <c r="X88" s="39" t="s">
        <v>140</v>
      </c>
      <c r="Y88" s="42"/>
      <c r="Z88" s="19" t="s">
        <v>31</v>
      </c>
      <c r="AA88" s="56"/>
      <c r="AB88" s="39"/>
      <c r="AC88" s="100"/>
      <c r="AD88" s="56"/>
      <c r="AE88" s="39" t="s">
        <v>140</v>
      </c>
      <c r="AF88" s="42"/>
      <c r="AG88" s="19" t="s">
        <v>31</v>
      </c>
      <c r="AH88" s="56"/>
      <c r="AI88" s="39"/>
      <c r="AJ88" s="100"/>
      <c r="AK88" s="56"/>
    </row>
    <row r="89" spans="1:37" ht="15" customHeight="1">
      <c r="A89" s="244"/>
      <c r="B89" s="233"/>
      <c r="C89" s="39" t="s">
        <v>140</v>
      </c>
      <c r="D89" s="42"/>
      <c r="E89" s="19" t="s">
        <v>117</v>
      </c>
      <c r="F89" s="56"/>
      <c r="G89" s="39"/>
      <c r="H89" s="100"/>
      <c r="I89" s="56"/>
      <c r="J89" s="39" t="s">
        <v>140</v>
      </c>
      <c r="K89" s="42"/>
      <c r="L89" s="19" t="s">
        <v>117</v>
      </c>
      <c r="M89" s="56"/>
      <c r="N89" s="39"/>
      <c r="O89" s="100"/>
      <c r="P89" s="56"/>
      <c r="Q89" s="39" t="s">
        <v>140</v>
      </c>
      <c r="R89" s="42"/>
      <c r="S89" s="19" t="s">
        <v>117</v>
      </c>
      <c r="T89" s="56"/>
      <c r="U89" s="39"/>
      <c r="V89" s="100"/>
      <c r="W89" s="56"/>
      <c r="X89" s="39" t="s">
        <v>140</v>
      </c>
      <c r="Y89" s="42"/>
      <c r="Z89" s="19" t="s">
        <v>117</v>
      </c>
      <c r="AA89" s="56"/>
      <c r="AB89" s="39"/>
      <c r="AC89" s="100"/>
      <c r="AD89" s="56"/>
      <c r="AE89" s="39" t="s">
        <v>140</v>
      </c>
      <c r="AF89" s="42"/>
      <c r="AG89" s="19" t="s">
        <v>117</v>
      </c>
      <c r="AH89" s="56"/>
      <c r="AI89" s="39"/>
      <c r="AJ89" s="100"/>
      <c r="AK89" s="56"/>
    </row>
    <row r="90" spans="1:37" s="12" customFormat="1" ht="15" customHeight="1">
      <c r="A90" s="237" t="s">
        <v>131</v>
      </c>
      <c r="B90" s="238"/>
      <c r="C90" s="63"/>
      <c r="D90" s="73"/>
      <c r="E90" s="65" t="s">
        <v>31</v>
      </c>
      <c r="F90" s="66">
        <f>F62+F64+F66+F68+F70+F72+F74+F76+F78+F80+F82+F84+F86+F88</f>
        <v>130</v>
      </c>
      <c r="G90" s="67" t="s">
        <v>29</v>
      </c>
      <c r="H90" s="95" t="s">
        <v>29</v>
      </c>
      <c r="I90" s="66">
        <f>I62+I64+I66+I68+I70+I72+I74+I76+I78+I80+I82+I84+I86+I88</f>
        <v>1.8</v>
      </c>
      <c r="J90" s="63"/>
      <c r="K90" s="73"/>
      <c r="L90" s="65" t="s">
        <v>31</v>
      </c>
      <c r="M90" s="66">
        <f>M62+M64+M66+M68+M70+M72+M74+M76+M78+M80+M82+M84+M86+M88</f>
        <v>90</v>
      </c>
      <c r="N90" s="67" t="s">
        <v>29</v>
      </c>
      <c r="O90" s="95" t="s">
        <v>29</v>
      </c>
      <c r="P90" s="66">
        <f>P62+P64+P66+P68+P70+P72+P74+P76+P78+P80+P82+P84+P86+P88</f>
        <v>2.1</v>
      </c>
      <c r="Q90" s="63"/>
      <c r="R90" s="73"/>
      <c r="S90" s="65" t="s">
        <v>31</v>
      </c>
      <c r="T90" s="66">
        <f>T62+T64+T66+T68+T70+T72+T74+T76+T78+T80+T82+T84+T86+T88</f>
        <v>90</v>
      </c>
      <c r="U90" s="67" t="s">
        <v>29</v>
      </c>
      <c r="V90" s="95" t="s">
        <v>29</v>
      </c>
      <c r="W90" s="66">
        <f>W62+W64+W66+W68+W70+W72+W74+W76+W78+W80+W82+W84+W86+W88</f>
        <v>2.1</v>
      </c>
      <c r="X90" s="63"/>
      <c r="Y90" s="73"/>
      <c r="Z90" s="65" t="s">
        <v>31</v>
      </c>
      <c r="AA90" s="66">
        <f>AA62+AA64+AA66+AA68+AA70+AA72+AA74+AA76+AA78+AA80+AA82+AA84+AA86+AA88</f>
        <v>80</v>
      </c>
      <c r="AB90" s="67" t="s">
        <v>29</v>
      </c>
      <c r="AC90" s="95" t="s">
        <v>29</v>
      </c>
      <c r="AD90" s="66">
        <f>AD62+AD64+AD66+AD68+AD70+AD72+AD74+AD76+AD78+AD80+AD82+AD84+AD86+AD88</f>
        <v>2.1</v>
      </c>
      <c r="AE90" s="63"/>
      <c r="AF90" s="73"/>
      <c r="AG90" s="65" t="s">
        <v>31</v>
      </c>
      <c r="AH90" s="66">
        <f>AH62+AH64+AH66+AH68+AH70+AH72+AH74+AH76+AH78+AH80+AH82+AH84+AH86+AH88</f>
        <v>80</v>
      </c>
      <c r="AI90" s="67" t="s">
        <v>29</v>
      </c>
      <c r="AJ90" s="95" t="s">
        <v>29</v>
      </c>
      <c r="AK90" s="66">
        <f>AK62+AK64+AK66+AK68+AK70+AK72+AK74+AK76+AK78+AK80+AK82+AK84+AK86+AK88</f>
        <v>2.1</v>
      </c>
    </row>
    <row r="91" spans="1:37" s="12" customFormat="1" ht="15" customHeight="1">
      <c r="A91" s="239"/>
      <c r="B91" s="240"/>
      <c r="C91" s="68"/>
      <c r="D91" s="73"/>
      <c r="E91" s="65" t="s">
        <v>117</v>
      </c>
      <c r="F91" s="66">
        <f>F63+F65+F67+F69+F71+F73+F75+F77+F79+F81+F83+F85+F87+F89</f>
        <v>0</v>
      </c>
      <c r="G91" s="69"/>
      <c r="H91" s="96"/>
      <c r="I91" s="66">
        <f>I63+I65+I67+I69+I71+I73+I75+I77+I79+I81+I83+I85+I87+I89</f>
        <v>0</v>
      </c>
      <c r="J91" s="68"/>
      <c r="K91" s="73"/>
      <c r="L91" s="65" t="s">
        <v>117</v>
      </c>
      <c r="M91" s="66">
        <f>M63+M65+M67+M69+M71+M73+M75+M77+M79+M81+M83+M85+M87+M89</f>
        <v>0</v>
      </c>
      <c r="N91" s="69"/>
      <c r="O91" s="96"/>
      <c r="P91" s="66">
        <f>P63+P65+P67+P69+P71+P73+P75+P77+P79+P81+P83+P85+P87+P89</f>
        <v>0</v>
      </c>
      <c r="Q91" s="68"/>
      <c r="R91" s="73"/>
      <c r="S91" s="65" t="s">
        <v>117</v>
      </c>
      <c r="T91" s="66">
        <f>T63+T65+T67+T69+T71+T73+T75+T77+T79+T81+T83+T85+T87+T89</f>
        <v>0</v>
      </c>
      <c r="U91" s="69"/>
      <c r="V91" s="96"/>
      <c r="W91" s="66">
        <f>W63+W65+W67+W69+W71+W73+W75+W77+W79+W81+W83+W85+W87+W89</f>
        <v>0</v>
      </c>
      <c r="X91" s="68"/>
      <c r="Y91" s="73"/>
      <c r="Z91" s="65" t="s">
        <v>117</v>
      </c>
      <c r="AA91" s="66">
        <f>AA63+AA65+AA67+AA69+AA71+AA73+AA75+AA77+AA79+AA81+AA83+AA85+AA87+AA89</f>
        <v>0</v>
      </c>
      <c r="AB91" s="69"/>
      <c r="AC91" s="96"/>
      <c r="AD91" s="66">
        <f>AD63+AD65+AD67+AD69+AD71+AD73+AD75+AD77+AD79+AD81+AD83+AD85+AD87+AD89</f>
        <v>0</v>
      </c>
      <c r="AE91" s="68"/>
      <c r="AF91" s="73"/>
      <c r="AG91" s="65" t="s">
        <v>117</v>
      </c>
      <c r="AH91" s="66">
        <f>AH63+AH65+AH67+AH69+AH71+AH73+AH75+AH77+AH79+AH81+AH83+AH85+AH87+AH89</f>
        <v>0</v>
      </c>
      <c r="AI91" s="69"/>
      <c r="AJ91" s="96"/>
      <c r="AK91" s="66">
        <f>AK63+AK65+AK67+AK69+AK71+AK73+AK75+AK77+AK79+AK81+AK83+AK85+AK87+AK89</f>
        <v>0</v>
      </c>
    </row>
    <row r="92" spans="1:37" s="12" customFormat="1" ht="15" customHeight="1">
      <c r="A92" s="241"/>
      <c r="B92" s="242"/>
      <c r="C92" s="68"/>
      <c r="D92" s="74"/>
      <c r="E92" s="71" t="s">
        <v>129</v>
      </c>
      <c r="F92" s="72">
        <f>F90+F91</f>
        <v>130</v>
      </c>
      <c r="G92" s="69"/>
      <c r="H92" s="96"/>
      <c r="I92" s="72">
        <f>I90+I91</f>
        <v>1.8</v>
      </c>
      <c r="J92" s="68"/>
      <c r="K92" s="74"/>
      <c r="L92" s="71" t="s">
        <v>129</v>
      </c>
      <c r="M92" s="72">
        <f>M90+M91</f>
        <v>90</v>
      </c>
      <c r="N92" s="69"/>
      <c r="O92" s="96"/>
      <c r="P92" s="72">
        <f>P90+P91</f>
        <v>2.1</v>
      </c>
      <c r="Q92" s="68"/>
      <c r="R92" s="74"/>
      <c r="S92" s="71" t="s">
        <v>129</v>
      </c>
      <c r="T92" s="72">
        <f>T90+T91</f>
        <v>90</v>
      </c>
      <c r="U92" s="69"/>
      <c r="V92" s="96"/>
      <c r="W92" s="72">
        <f>W90+W91</f>
        <v>2.1</v>
      </c>
      <c r="X92" s="68"/>
      <c r="Y92" s="74"/>
      <c r="Z92" s="71" t="s">
        <v>129</v>
      </c>
      <c r="AA92" s="72">
        <f>AA90+AA91</f>
        <v>80</v>
      </c>
      <c r="AB92" s="69"/>
      <c r="AC92" s="96"/>
      <c r="AD92" s="72">
        <f>AD90+AD91</f>
        <v>2.1</v>
      </c>
      <c r="AE92" s="68"/>
      <c r="AF92" s="74"/>
      <c r="AG92" s="71" t="s">
        <v>129</v>
      </c>
      <c r="AH92" s="72">
        <f>AH90+AH91</f>
        <v>80</v>
      </c>
      <c r="AI92" s="69"/>
      <c r="AJ92" s="96"/>
      <c r="AK92" s="72">
        <f>AK90+AK91</f>
        <v>2.1</v>
      </c>
    </row>
    <row r="93" spans="1:37" ht="44.25" customHeight="1">
      <c r="A93" s="84" t="s">
        <v>135</v>
      </c>
      <c r="B93" s="85" t="s">
        <v>136</v>
      </c>
      <c r="C93" s="31"/>
      <c r="D93" s="33"/>
      <c r="E93" s="36"/>
      <c r="F93" s="55"/>
      <c r="G93" s="33"/>
      <c r="H93" s="97"/>
      <c r="I93" s="59"/>
      <c r="J93" s="31"/>
      <c r="K93" s="33"/>
      <c r="L93" s="36"/>
      <c r="M93" s="55"/>
      <c r="N93" s="33"/>
      <c r="O93" s="97"/>
      <c r="P93" s="59"/>
      <c r="Q93" s="31"/>
      <c r="R93" s="33"/>
      <c r="S93" s="36"/>
      <c r="T93" s="55"/>
      <c r="U93" s="33"/>
      <c r="V93" s="97"/>
      <c r="W93" s="59"/>
      <c r="X93" s="31"/>
      <c r="Y93" s="33"/>
      <c r="Z93" s="36"/>
      <c r="AA93" s="55"/>
      <c r="AB93" s="33"/>
      <c r="AC93" s="97"/>
      <c r="AD93" s="59"/>
      <c r="AE93" s="31"/>
      <c r="AF93" s="33"/>
      <c r="AG93" s="36"/>
      <c r="AH93" s="55"/>
      <c r="AI93" s="33"/>
      <c r="AJ93" s="97"/>
      <c r="AK93" s="59"/>
    </row>
    <row r="94" spans="1:37" ht="15" customHeight="1">
      <c r="A94" s="243" t="s">
        <v>149</v>
      </c>
      <c r="B94" s="232" t="s">
        <v>125</v>
      </c>
      <c r="C94" s="34"/>
      <c r="D94" s="43"/>
      <c r="E94" s="37"/>
      <c r="F94" s="57"/>
      <c r="G94" s="51"/>
      <c r="H94" s="101"/>
      <c r="I94" s="60"/>
      <c r="J94" s="34"/>
      <c r="K94" s="43"/>
      <c r="L94" s="37"/>
      <c r="M94" s="57"/>
      <c r="N94" s="51"/>
      <c r="O94" s="101"/>
      <c r="P94" s="60"/>
      <c r="Q94" s="34"/>
      <c r="R94" s="43"/>
      <c r="S94" s="37"/>
      <c r="T94" s="57"/>
      <c r="U94" s="51"/>
      <c r="V94" s="101"/>
      <c r="W94" s="60"/>
      <c r="X94" s="34"/>
      <c r="Y94" s="43"/>
      <c r="Z94" s="37"/>
      <c r="AA94" s="57"/>
      <c r="AB94" s="51"/>
      <c r="AC94" s="101"/>
      <c r="AD94" s="60"/>
      <c r="AE94" s="34"/>
      <c r="AF94" s="43"/>
      <c r="AG94" s="37"/>
      <c r="AH94" s="57"/>
      <c r="AI94" s="51"/>
      <c r="AJ94" s="101"/>
      <c r="AK94" s="60"/>
    </row>
    <row r="95" spans="1:37" ht="15" customHeight="1">
      <c r="A95" s="244"/>
      <c r="B95" s="233"/>
      <c r="C95" s="35"/>
      <c r="D95" s="44"/>
      <c r="E95" s="38"/>
      <c r="F95" s="58"/>
      <c r="G95" s="52"/>
      <c r="H95" s="102"/>
      <c r="I95" s="61"/>
      <c r="J95" s="35"/>
      <c r="K95" s="44"/>
      <c r="L95" s="38"/>
      <c r="M95" s="58"/>
      <c r="N95" s="52"/>
      <c r="O95" s="102"/>
      <c r="P95" s="61"/>
      <c r="Q95" s="35"/>
      <c r="R95" s="44"/>
      <c r="S95" s="38"/>
      <c r="T95" s="58"/>
      <c r="U95" s="52"/>
      <c r="V95" s="102"/>
      <c r="W95" s="61"/>
      <c r="X95" s="35"/>
      <c r="Y95" s="44"/>
      <c r="Z95" s="38"/>
      <c r="AA95" s="58"/>
      <c r="AB95" s="52"/>
      <c r="AC95" s="102"/>
      <c r="AD95" s="61"/>
      <c r="AE95" s="35"/>
      <c r="AF95" s="44"/>
      <c r="AG95" s="38"/>
      <c r="AH95" s="58"/>
      <c r="AI95" s="52"/>
      <c r="AJ95" s="102"/>
      <c r="AK95" s="61"/>
    </row>
    <row r="96" spans="1:37" ht="23.25" customHeight="1">
      <c r="A96" s="243" t="s">
        <v>142</v>
      </c>
      <c r="B96" s="232" t="s">
        <v>176</v>
      </c>
      <c r="C96" s="39" t="s">
        <v>140</v>
      </c>
      <c r="D96" s="42">
        <v>0</v>
      </c>
      <c r="E96" s="19" t="s">
        <v>31</v>
      </c>
      <c r="F96" s="56">
        <v>0</v>
      </c>
      <c r="G96" s="53" t="s">
        <v>249</v>
      </c>
      <c r="H96" s="98">
        <v>0</v>
      </c>
      <c r="I96" s="56">
        <v>0</v>
      </c>
      <c r="J96" s="39" t="s">
        <v>140</v>
      </c>
      <c r="K96" s="42">
        <v>5</v>
      </c>
      <c r="L96" s="19" t="s">
        <v>31</v>
      </c>
      <c r="M96" s="56">
        <v>10</v>
      </c>
      <c r="N96" s="53" t="s">
        <v>249</v>
      </c>
      <c r="O96" s="98">
        <v>0.05</v>
      </c>
      <c r="P96" s="56">
        <v>0.6</v>
      </c>
      <c r="Q96" s="39" t="s">
        <v>140</v>
      </c>
      <c r="R96" s="42">
        <v>5</v>
      </c>
      <c r="S96" s="19" t="s">
        <v>31</v>
      </c>
      <c r="T96" s="56">
        <v>10</v>
      </c>
      <c r="U96" s="53" t="s">
        <v>249</v>
      </c>
      <c r="V96" s="98">
        <v>0.05</v>
      </c>
      <c r="W96" s="56">
        <v>0.6</v>
      </c>
      <c r="X96" s="39" t="s">
        <v>140</v>
      </c>
      <c r="Y96" s="42"/>
      <c r="Z96" s="19" t="s">
        <v>31</v>
      </c>
      <c r="AA96" s="56"/>
      <c r="AB96" s="53" t="s">
        <v>249</v>
      </c>
      <c r="AC96" s="98"/>
      <c r="AD96" s="56"/>
      <c r="AE96" s="39" t="s">
        <v>140</v>
      </c>
      <c r="AF96" s="42"/>
      <c r="AG96" s="19" t="s">
        <v>31</v>
      </c>
      <c r="AH96" s="56"/>
      <c r="AI96" s="53" t="s">
        <v>249</v>
      </c>
      <c r="AJ96" s="98"/>
      <c r="AK96" s="56"/>
    </row>
    <row r="97" spans="1:37" ht="29.25" customHeight="1">
      <c r="A97" s="244"/>
      <c r="B97" s="233"/>
      <c r="C97" s="39" t="s">
        <v>140</v>
      </c>
      <c r="D97" s="42"/>
      <c r="E97" s="19" t="s">
        <v>117</v>
      </c>
      <c r="F97" s="56"/>
      <c r="G97" s="53" t="s">
        <v>249</v>
      </c>
      <c r="H97" s="98"/>
      <c r="I97" s="56"/>
      <c r="J97" s="39" t="s">
        <v>140</v>
      </c>
      <c r="K97" s="42">
        <v>5</v>
      </c>
      <c r="L97" s="19" t="s">
        <v>117</v>
      </c>
      <c r="M97" s="56">
        <v>10</v>
      </c>
      <c r="N97" s="53" t="s">
        <v>249</v>
      </c>
      <c r="O97" s="98">
        <v>0.025</v>
      </c>
      <c r="P97" s="56">
        <v>0.6</v>
      </c>
      <c r="Q97" s="39" t="s">
        <v>140</v>
      </c>
      <c r="R97" s="42">
        <v>5</v>
      </c>
      <c r="S97" s="19" t="s">
        <v>117</v>
      </c>
      <c r="T97" s="56">
        <v>10</v>
      </c>
      <c r="U97" s="53" t="s">
        <v>249</v>
      </c>
      <c r="V97" s="98">
        <v>0.025</v>
      </c>
      <c r="W97" s="56">
        <v>0.6</v>
      </c>
      <c r="X97" s="39" t="s">
        <v>140</v>
      </c>
      <c r="Y97" s="42"/>
      <c r="Z97" s="19" t="s">
        <v>117</v>
      </c>
      <c r="AA97" s="56"/>
      <c r="AB97" s="53" t="s">
        <v>249</v>
      </c>
      <c r="AC97" s="98"/>
      <c r="AD97" s="56"/>
      <c r="AE97" s="39" t="s">
        <v>140</v>
      </c>
      <c r="AF97" s="42"/>
      <c r="AG97" s="19" t="s">
        <v>117</v>
      </c>
      <c r="AH97" s="56"/>
      <c r="AI97" s="53" t="s">
        <v>249</v>
      </c>
      <c r="AJ97" s="98"/>
      <c r="AK97" s="56"/>
    </row>
    <row r="98" spans="1:37" ht="15" customHeight="1">
      <c r="A98" s="243" t="s">
        <v>144</v>
      </c>
      <c r="B98" s="245" t="s">
        <v>173</v>
      </c>
      <c r="C98" s="39" t="s">
        <v>140</v>
      </c>
      <c r="D98" s="42">
        <v>0</v>
      </c>
      <c r="E98" s="19" t="s">
        <v>31</v>
      </c>
      <c r="F98" s="56">
        <v>0</v>
      </c>
      <c r="G98" s="53" t="s">
        <v>249</v>
      </c>
      <c r="H98" s="98">
        <v>0</v>
      </c>
      <c r="I98" s="56">
        <v>0</v>
      </c>
      <c r="J98" s="39" t="s">
        <v>140</v>
      </c>
      <c r="K98" s="42">
        <v>10</v>
      </c>
      <c r="L98" s="19" t="s">
        <v>31</v>
      </c>
      <c r="M98" s="56">
        <v>50</v>
      </c>
      <c r="N98" s="53" t="s">
        <v>249</v>
      </c>
      <c r="O98" s="98">
        <v>0.05</v>
      </c>
      <c r="P98" s="56">
        <v>1.2</v>
      </c>
      <c r="Q98" s="39" t="s">
        <v>140</v>
      </c>
      <c r="R98" s="42">
        <v>10</v>
      </c>
      <c r="S98" s="19" t="s">
        <v>31</v>
      </c>
      <c r="T98" s="56">
        <v>50</v>
      </c>
      <c r="U98" s="53" t="s">
        <v>249</v>
      </c>
      <c r="V98" s="98">
        <v>0.05</v>
      </c>
      <c r="W98" s="56">
        <v>1.2</v>
      </c>
      <c r="X98" s="39" t="s">
        <v>140</v>
      </c>
      <c r="Y98" s="42">
        <v>5</v>
      </c>
      <c r="Z98" s="19" t="s">
        <v>31</v>
      </c>
      <c r="AA98" s="56">
        <v>50</v>
      </c>
      <c r="AB98" s="53" t="s">
        <v>249</v>
      </c>
      <c r="AC98" s="98">
        <v>0.025</v>
      </c>
      <c r="AD98" s="56">
        <v>0.6</v>
      </c>
      <c r="AE98" s="39" t="s">
        <v>140</v>
      </c>
      <c r="AF98" s="42">
        <v>5</v>
      </c>
      <c r="AG98" s="19" t="s">
        <v>31</v>
      </c>
      <c r="AH98" s="56">
        <v>50</v>
      </c>
      <c r="AI98" s="53" t="s">
        <v>249</v>
      </c>
      <c r="AJ98" s="98">
        <v>0.025</v>
      </c>
      <c r="AK98" s="56">
        <v>0.6</v>
      </c>
    </row>
    <row r="99" spans="1:37" ht="15" customHeight="1">
      <c r="A99" s="244"/>
      <c r="B99" s="246"/>
      <c r="C99" s="39" t="s">
        <v>140</v>
      </c>
      <c r="D99" s="42"/>
      <c r="E99" s="19" t="s">
        <v>117</v>
      </c>
      <c r="F99" s="56"/>
      <c r="G99" s="53" t="s">
        <v>249</v>
      </c>
      <c r="H99" s="98"/>
      <c r="I99" s="56"/>
      <c r="J99" s="39" t="s">
        <v>140</v>
      </c>
      <c r="K99" s="42"/>
      <c r="L99" s="19" t="s">
        <v>117</v>
      </c>
      <c r="M99" s="56"/>
      <c r="N99" s="53" t="s">
        <v>249</v>
      </c>
      <c r="O99" s="98"/>
      <c r="P99" s="56"/>
      <c r="Q99" s="39" t="s">
        <v>140</v>
      </c>
      <c r="R99" s="42"/>
      <c r="S99" s="19" t="s">
        <v>117</v>
      </c>
      <c r="T99" s="56"/>
      <c r="U99" s="53" t="s">
        <v>249</v>
      </c>
      <c r="V99" s="98"/>
      <c r="W99" s="56"/>
      <c r="X99" s="39" t="s">
        <v>140</v>
      </c>
      <c r="Y99" s="42">
        <v>5</v>
      </c>
      <c r="Z99" s="19" t="s">
        <v>117</v>
      </c>
      <c r="AA99" s="56"/>
      <c r="AB99" s="53" t="s">
        <v>249</v>
      </c>
      <c r="AC99" s="98"/>
      <c r="AD99" s="56"/>
      <c r="AE99" s="39" t="s">
        <v>140</v>
      </c>
      <c r="AF99" s="42">
        <v>5</v>
      </c>
      <c r="AG99" s="19" t="s">
        <v>117</v>
      </c>
      <c r="AH99" s="56"/>
      <c r="AI99" s="53" t="s">
        <v>249</v>
      </c>
      <c r="AJ99" s="98"/>
      <c r="AK99" s="56"/>
    </row>
    <row r="100" spans="1:37" ht="15" customHeight="1">
      <c r="A100" s="243" t="s">
        <v>145</v>
      </c>
      <c r="B100" s="245" t="s">
        <v>141</v>
      </c>
      <c r="C100" s="39" t="s">
        <v>140</v>
      </c>
      <c r="D100" s="42">
        <v>3</v>
      </c>
      <c r="E100" s="19" t="s">
        <v>31</v>
      </c>
      <c r="F100" s="56">
        <v>5</v>
      </c>
      <c r="G100" s="53" t="s">
        <v>249</v>
      </c>
      <c r="H100" s="98">
        <v>0.015</v>
      </c>
      <c r="I100" s="56">
        <v>0.4</v>
      </c>
      <c r="J100" s="39" t="s">
        <v>140</v>
      </c>
      <c r="K100" s="42">
        <v>5</v>
      </c>
      <c r="L100" s="19" t="s">
        <v>31</v>
      </c>
      <c r="M100" s="56">
        <v>10</v>
      </c>
      <c r="N100" s="53" t="s">
        <v>249</v>
      </c>
      <c r="O100" s="98">
        <v>0.001</v>
      </c>
      <c r="P100" s="56">
        <v>0.2</v>
      </c>
      <c r="Q100" s="39" t="s">
        <v>140</v>
      </c>
      <c r="R100" s="42">
        <v>5</v>
      </c>
      <c r="S100" s="19" t="s">
        <v>31</v>
      </c>
      <c r="T100" s="56">
        <v>10</v>
      </c>
      <c r="U100" s="53" t="s">
        <v>249</v>
      </c>
      <c r="V100" s="98">
        <v>0.015</v>
      </c>
      <c r="W100" s="56">
        <v>0.4</v>
      </c>
      <c r="X100" s="39" t="s">
        <v>140</v>
      </c>
      <c r="Y100" s="42">
        <v>5</v>
      </c>
      <c r="Z100" s="19" t="s">
        <v>31</v>
      </c>
      <c r="AA100" s="56">
        <v>10</v>
      </c>
      <c r="AB100" s="53" t="s">
        <v>249</v>
      </c>
      <c r="AC100" s="98">
        <v>0.015</v>
      </c>
      <c r="AD100" s="56">
        <v>0.4</v>
      </c>
      <c r="AE100" s="39" t="s">
        <v>140</v>
      </c>
      <c r="AF100" s="42">
        <v>5</v>
      </c>
      <c r="AG100" s="19" t="s">
        <v>31</v>
      </c>
      <c r="AH100" s="56">
        <v>10</v>
      </c>
      <c r="AI100" s="53" t="s">
        <v>249</v>
      </c>
      <c r="AJ100" s="98">
        <v>0.015</v>
      </c>
      <c r="AK100" s="56">
        <v>0.4</v>
      </c>
    </row>
    <row r="101" spans="1:37" ht="15" customHeight="1">
      <c r="A101" s="244"/>
      <c r="B101" s="246"/>
      <c r="C101" s="39" t="s">
        <v>140</v>
      </c>
      <c r="D101" s="42"/>
      <c r="E101" s="19" t="s">
        <v>117</v>
      </c>
      <c r="F101" s="56"/>
      <c r="G101" s="53" t="s">
        <v>249</v>
      </c>
      <c r="H101" s="98"/>
      <c r="I101" s="56"/>
      <c r="J101" s="39" t="s">
        <v>140</v>
      </c>
      <c r="K101" s="42"/>
      <c r="L101" s="19" t="s">
        <v>117</v>
      </c>
      <c r="M101" s="56"/>
      <c r="N101" s="53" t="s">
        <v>249</v>
      </c>
      <c r="O101" s="98"/>
      <c r="P101" s="56"/>
      <c r="Q101" s="39" t="s">
        <v>140</v>
      </c>
      <c r="R101" s="42"/>
      <c r="S101" s="19" t="s">
        <v>117</v>
      </c>
      <c r="T101" s="56"/>
      <c r="U101" s="53" t="s">
        <v>249</v>
      </c>
      <c r="V101" s="98"/>
      <c r="W101" s="56"/>
      <c r="X101" s="39" t="s">
        <v>140</v>
      </c>
      <c r="Y101" s="42"/>
      <c r="Z101" s="19" t="s">
        <v>117</v>
      </c>
      <c r="AA101" s="56"/>
      <c r="AB101" s="53" t="s">
        <v>249</v>
      </c>
      <c r="AC101" s="98"/>
      <c r="AD101" s="56"/>
      <c r="AE101" s="39" t="s">
        <v>140</v>
      </c>
      <c r="AF101" s="42"/>
      <c r="AG101" s="19" t="s">
        <v>117</v>
      </c>
      <c r="AH101" s="56"/>
      <c r="AI101" s="53" t="s">
        <v>249</v>
      </c>
      <c r="AJ101" s="98"/>
      <c r="AK101" s="56"/>
    </row>
    <row r="102" spans="1:37" ht="15" customHeight="1">
      <c r="A102" s="243" t="s">
        <v>146</v>
      </c>
      <c r="B102" s="245" t="s">
        <v>299</v>
      </c>
      <c r="C102" s="39" t="s">
        <v>140</v>
      </c>
      <c r="D102" s="42"/>
      <c r="E102" s="19" t="s">
        <v>31</v>
      </c>
      <c r="F102" s="56"/>
      <c r="G102" s="53" t="s">
        <v>249</v>
      </c>
      <c r="H102" s="98"/>
      <c r="I102" s="56"/>
      <c r="J102" s="39" t="s">
        <v>140</v>
      </c>
      <c r="K102" s="42"/>
      <c r="L102" s="19" t="s">
        <v>31</v>
      </c>
      <c r="M102" s="56"/>
      <c r="N102" s="53" t="s">
        <v>249</v>
      </c>
      <c r="O102" s="98"/>
      <c r="P102" s="56"/>
      <c r="Q102" s="39" t="s">
        <v>140</v>
      </c>
      <c r="R102" s="42"/>
      <c r="S102" s="19" t="s">
        <v>31</v>
      </c>
      <c r="T102" s="56"/>
      <c r="U102" s="53" t="s">
        <v>249</v>
      </c>
      <c r="V102" s="98"/>
      <c r="W102" s="56"/>
      <c r="X102" s="39" t="s">
        <v>140</v>
      </c>
      <c r="Y102" s="42"/>
      <c r="Z102" s="19" t="s">
        <v>31</v>
      </c>
      <c r="AA102" s="56"/>
      <c r="AB102" s="53" t="s">
        <v>249</v>
      </c>
      <c r="AC102" s="98"/>
      <c r="AD102" s="56"/>
      <c r="AE102" s="39" t="s">
        <v>140</v>
      </c>
      <c r="AF102" s="42"/>
      <c r="AG102" s="19" t="s">
        <v>31</v>
      </c>
      <c r="AH102" s="56"/>
      <c r="AI102" s="53" t="s">
        <v>249</v>
      </c>
      <c r="AJ102" s="98"/>
      <c r="AK102" s="56"/>
    </row>
    <row r="103" spans="1:37" ht="15" customHeight="1">
      <c r="A103" s="244"/>
      <c r="B103" s="246"/>
      <c r="C103" s="39" t="s">
        <v>140</v>
      </c>
      <c r="D103" s="42"/>
      <c r="E103" s="19" t="s">
        <v>117</v>
      </c>
      <c r="F103" s="56"/>
      <c r="G103" s="53" t="s">
        <v>249</v>
      </c>
      <c r="H103" s="98"/>
      <c r="I103" s="56"/>
      <c r="J103" s="39" t="s">
        <v>140</v>
      </c>
      <c r="K103" s="42"/>
      <c r="L103" s="19" t="s">
        <v>117</v>
      </c>
      <c r="M103" s="56"/>
      <c r="N103" s="53" t="s">
        <v>249</v>
      </c>
      <c r="O103" s="98"/>
      <c r="P103" s="56"/>
      <c r="Q103" s="39" t="s">
        <v>140</v>
      </c>
      <c r="R103" s="42"/>
      <c r="S103" s="19" t="s">
        <v>117</v>
      </c>
      <c r="T103" s="56"/>
      <c r="U103" s="53" t="s">
        <v>249</v>
      </c>
      <c r="V103" s="98"/>
      <c r="W103" s="56"/>
      <c r="X103" s="39" t="s">
        <v>140</v>
      </c>
      <c r="Y103" s="42"/>
      <c r="Z103" s="19" t="s">
        <v>117</v>
      </c>
      <c r="AA103" s="56"/>
      <c r="AB103" s="53" t="s">
        <v>249</v>
      </c>
      <c r="AC103" s="98"/>
      <c r="AD103" s="56"/>
      <c r="AE103" s="39" t="s">
        <v>140</v>
      </c>
      <c r="AF103" s="42"/>
      <c r="AG103" s="19" t="s">
        <v>117</v>
      </c>
      <c r="AH103" s="56"/>
      <c r="AI103" s="53" t="s">
        <v>249</v>
      </c>
      <c r="AJ103" s="98"/>
      <c r="AK103" s="56"/>
    </row>
    <row r="104" spans="1:37" ht="15" customHeight="1">
      <c r="A104" s="243" t="s">
        <v>146</v>
      </c>
      <c r="B104" s="245" t="s">
        <v>212</v>
      </c>
      <c r="C104" s="39" t="s">
        <v>140</v>
      </c>
      <c r="D104" s="42">
        <v>10</v>
      </c>
      <c r="E104" s="19" t="s">
        <v>31</v>
      </c>
      <c r="F104" s="56">
        <v>60</v>
      </c>
      <c r="G104" s="53" t="s">
        <v>249</v>
      </c>
      <c r="H104" s="98">
        <v>0.015</v>
      </c>
      <c r="I104" s="56">
        <v>0.4</v>
      </c>
      <c r="J104" s="39" t="s">
        <v>140</v>
      </c>
      <c r="K104" s="42">
        <v>10</v>
      </c>
      <c r="L104" s="19" t="s">
        <v>31</v>
      </c>
      <c r="M104" s="56">
        <v>65</v>
      </c>
      <c r="N104" s="53" t="s">
        <v>249</v>
      </c>
      <c r="O104" s="98">
        <v>0.015</v>
      </c>
      <c r="P104" s="56">
        <v>0.4</v>
      </c>
      <c r="Q104" s="39" t="s">
        <v>140</v>
      </c>
      <c r="R104" s="42">
        <v>10</v>
      </c>
      <c r="S104" s="19" t="s">
        <v>31</v>
      </c>
      <c r="T104" s="56">
        <v>68</v>
      </c>
      <c r="U104" s="53" t="s">
        <v>249</v>
      </c>
      <c r="V104" s="98">
        <v>0.015</v>
      </c>
      <c r="W104" s="56">
        <v>0.4</v>
      </c>
      <c r="X104" s="39" t="s">
        <v>140</v>
      </c>
      <c r="Y104" s="42">
        <v>10</v>
      </c>
      <c r="Z104" s="19" t="s">
        <v>31</v>
      </c>
      <c r="AA104" s="56">
        <v>70</v>
      </c>
      <c r="AB104" s="53" t="s">
        <v>249</v>
      </c>
      <c r="AC104" s="98">
        <v>0.015</v>
      </c>
      <c r="AD104" s="56">
        <v>0.4</v>
      </c>
      <c r="AE104" s="39" t="s">
        <v>140</v>
      </c>
      <c r="AF104" s="42">
        <v>10</v>
      </c>
      <c r="AG104" s="19" t="s">
        <v>31</v>
      </c>
      <c r="AH104" s="56">
        <v>70</v>
      </c>
      <c r="AI104" s="53" t="s">
        <v>249</v>
      </c>
      <c r="AJ104" s="98">
        <v>0.015</v>
      </c>
      <c r="AK104" s="56">
        <v>0.4</v>
      </c>
    </row>
    <row r="105" spans="1:37" ht="15" customHeight="1">
      <c r="A105" s="244"/>
      <c r="B105" s="246"/>
      <c r="C105" s="39" t="s">
        <v>140</v>
      </c>
      <c r="D105" s="42"/>
      <c r="E105" s="19" t="s">
        <v>117</v>
      </c>
      <c r="F105" s="56"/>
      <c r="G105" s="53" t="s">
        <v>249</v>
      </c>
      <c r="H105" s="98"/>
      <c r="I105" s="56"/>
      <c r="J105" s="39" t="s">
        <v>140</v>
      </c>
      <c r="K105" s="42"/>
      <c r="L105" s="19" t="s">
        <v>117</v>
      </c>
      <c r="M105" s="56"/>
      <c r="N105" s="53" t="s">
        <v>249</v>
      </c>
      <c r="O105" s="98"/>
      <c r="P105" s="56"/>
      <c r="Q105" s="39" t="s">
        <v>140</v>
      </c>
      <c r="R105" s="42"/>
      <c r="S105" s="19" t="s">
        <v>117</v>
      </c>
      <c r="T105" s="56"/>
      <c r="U105" s="53" t="s">
        <v>249</v>
      </c>
      <c r="V105" s="98"/>
      <c r="W105" s="56"/>
      <c r="X105" s="39" t="s">
        <v>140</v>
      </c>
      <c r="Y105" s="42"/>
      <c r="Z105" s="19" t="s">
        <v>117</v>
      </c>
      <c r="AA105" s="56"/>
      <c r="AB105" s="53" t="s">
        <v>249</v>
      </c>
      <c r="AC105" s="98"/>
      <c r="AD105" s="56"/>
      <c r="AE105" s="39" t="s">
        <v>140</v>
      </c>
      <c r="AF105" s="42"/>
      <c r="AG105" s="19" t="s">
        <v>117</v>
      </c>
      <c r="AH105" s="56"/>
      <c r="AI105" s="53" t="s">
        <v>249</v>
      </c>
      <c r="AJ105" s="98"/>
      <c r="AK105" s="56"/>
    </row>
    <row r="106" spans="1:37" ht="15" customHeight="1">
      <c r="A106" s="243" t="s">
        <v>147</v>
      </c>
      <c r="B106" s="232" t="s">
        <v>183</v>
      </c>
      <c r="C106" s="39" t="s">
        <v>140</v>
      </c>
      <c r="D106" s="42"/>
      <c r="E106" s="19" t="s">
        <v>31</v>
      </c>
      <c r="F106" s="56"/>
      <c r="G106" s="53" t="s">
        <v>249</v>
      </c>
      <c r="H106" s="98"/>
      <c r="I106" s="56"/>
      <c r="J106" s="39" t="s">
        <v>140</v>
      </c>
      <c r="K106" s="42"/>
      <c r="L106" s="19" t="s">
        <v>31</v>
      </c>
      <c r="M106" s="56"/>
      <c r="N106" s="53" t="s">
        <v>249</v>
      </c>
      <c r="O106" s="98"/>
      <c r="P106" s="56"/>
      <c r="Q106" s="39" t="s">
        <v>140</v>
      </c>
      <c r="R106" s="42"/>
      <c r="S106" s="19" t="s">
        <v>31</v>
      </c>
      <c r="T106" s="56"/>
      <c r="U106" s="53" t="s">
        <v>249</v>
      </c>
      <c r="V106" s="98"/>
      <c r="W106" s="56"/>
      <c r="X106" s="39" t="s">
        <v>140</v>
      </c>
      <c r="Y106" s="42"/>
      <c r="Z106" s="19" t="s">
        <v>31</v>
      </c>
      <c r="AA106" s="56"/>
      <c r="AB106" s="53" t="s">
        <v>249</v>
      </c>
      <c r="AC106" s="98"/>
      <c r="AD106" s="56"/>
      <c r="AE106" s="39" t="s">
        <v>140</v>
      </c>
      <c r="AF106" s="42"/>
      <c r="AG106" s="19" t="s">
        <v>31</v>
      </c>
      <c r="AH106" s="56"/>
      <c r="AI106" s="53" t="s">
        <v>249</v>
      </c>
      <c r="AJ106" s="98"/>
      <c r="AK106" s="56"/>
    </row>
    <row r="107" spans="1:37" ht="15" customHeight="1">
      <c r="A107" s="244"/>
      <c r="B107" s="233"/>
      <c r="C107" s="39" t="s">
        <v>140</v>
      </c>
      <c r="D107" s="42"/>
      <c r="E107" s="19" t="s">
        <v>117</v>
      </c>
      <c r="F107" s="56"/>
      <c r="G107" s="53" t="s">
        <v>249</v>
      </c>
      <c r="H107" s="98"/>
      <c r="I107" s="56"/>
      <c r="J107" s="39" t="s">
        <v>140</v>
      </c>
      <c r="K107" s="42"/>
      <c r="L107" s="19" t="s">
        <v>117</v>
      </c>
      <c r="M107" s="56"/>
      <c r="N107" s="53" t="s">
        <v>249</v>
      </c>
      <c r="O107" s="98"/>
      <c r="P107" s="56"/>
      <c r="Q107" s="39" t="s">
        <v>140</v>
      </c>
      <c r="R107" s="42"/>
      <c r="S107" s="19" t="s">
        <v>117</v>
      </c>
      <c r="T107" s="56"/>
      <c r="U107" s="53" t="s">
        <v>249</v>
      </c>
      <c r="V107" s="98"/>
      <c r="W107" s="56"/>
      <c r="X107" s="39" t="s">
        <v>140</v>
      </c>
      <c r="Y107" s="42"/>
      <c r="Z107" s="19" t="s">
        <v>117</v>
      </c>
      <c r="AA107" s="56"/>
      <c r="AB107" s="53" t="s">
        <v>249</v>
      </c>
      <c r="AC107" s="98"/>
      <c r="AD107" s="56"/>
      <c r="AE107" s="39" t="s">
        <v>140</v>
      </c>
      <c r="AF107" s="42"/>
      <c r="AG107" s="19" t="s">
        <v>117</v>
      </c>
      <c r="AH107" s="56"/>
      <c r="AI107" s="53" t="s">
        <v>249</v>
      </c>
      <c r="AJ107" s="98"/>
      <c r="AK107" s="56"/>
    </row>
    <row r="108" spans="1:37" ht="15" customHeight="1">
      <c r="A108" s="243" t="s">
        <v>213</v>
      </c>
      <c r="B108" s="232" t="s">
        <v>183</v>
      </c>
      <c r="C108" s="39" t="s">
        <v>140</v>
      </c>
      <c r="D108" s="42"/>
      <c r="E108" s="19" t="s">
        <v>31</v>
      </c>
      <c r="F108" s="56"/>
      <c r="G108" s="53" t="s">
        <v>249</v>
      </c>
      <c r="H108" s="98"/>
      <c r="I108" s="56"/>
      <c r="J108" s="39" t="s">
        <v>140</v>
      </c>
      <c r="K108" s="42"/>
      <c r="L108" s="19" t="s">
        <v>31</v>
      </c>
      <c r="M108" s="56"/>
      <c r="N108" s="53" t="s">
        <v>249</v>
      </c>
      <c r="O108" s="98"/>
      <c r="P108" s="56"/>
      <c r="Q108" s="39" t="s">
        <v>140</v>
      </c>
      <c r="R108" s="42"/>
      <c r="S108" s="19" t="s">
        <v>31</v>
      </c>
      <c r="T108" s="56"/>
      <c r="U108" s="53" t="s">
        <v>249</v>
      </c>
      <c r="V108" s="98"/>
      <c r="W108" s="56"/>
      <c r="X108" s="39" t="s">
        <v>140</v>
      </c>
      <c r="Y108" s="42"/>
      <c r="Z108" s="19" t="s">
        <v>31</v>
      </c>
      <c r="AA108" s="56"/>
      <c r="AB108" s="53" t="s">
        <v>249</v>
      </c>
      <c r="AC108" s="98"/>
      <c r="AD108" s="56"/>
      <c r="AE108" s="39" t="s">
        <v>140</v>
      </c>
      <c r="AF108" s="42"/>
      <c r="AG108" s="19" t="s">
        <v>31</v>
      </c>
      <c r="AH108" s="56"/>
      <c r="AI108" s="53" t="s">
        <v>249</v>
      </c>
      <c r="AJ108" s="98"/>
      <c r="AK108" s="56"/>
    </row>
    <row r="109" spans="1:37" ht="15" customHeight="1">
      <c r="A109" s="244"/>
      <c r="B109" s="233"/>
      <c r="C109" s="39" t="s">
        <v>140</v>
      </c>
      <c r="D109" s="42"/>
      <c r="E109" s="19" t="s">
        <v>117</v>
      </c>
      <c r="F109" s="56"/>
      <c r="G109" s="53" t="s">
        <v>249</v>
      </c>
      <c r="H109" s="98"/>
      <c r="I109" s="56"/>
      <c r="J109" s="39" t="s">
        <v>140</v>
      </c>
      <c r="K109" s="42"/>
      <c r="L109" s="19" t="s">
        <v>117</v>
      </c>
      <c r="M109" s="56"/>
      <c r="N109" s="53" t="s">
        <v>249</v>
      </c>
      <c r="O109" s="98"/>
      <c r="P109" s="56"/>
      <c r="Q109" s="39" t="s">
        <v>140</v>
      </c>
      <c r="R109" s="42"/>
      <c r="S109" s="19" t="s">
        <v>117</v>
      </c>
      <c r="T109" s="56"/>
      <c r="U109" s="53" t="s">
        <v>249</v>
      </c>
      <c r="V109" s="98"/>
      <c r="W109" s="56"/>
      <c r="X109" s="39" t="s">
        <v>140</v>
      </c>
      <c r="Y109" s="42"/>
      <c r="Z109" s="19" t="s">
        <v>117</v>
      </c>
      <c r="AA109" s="56"/>
      <c r="AB109" s="53" t="s">
        <v>249</v>
      </c>
      <c r="AC109" s="98"/>
      <c r="AD109" s="56"/>
      <c r="AE109" s="39" t="s">
        <v>140</v>
      </c>
      <c r="AF109" s="42"/>
      <c r="AG109" s="19" t="s">
        <v>117</v>
      </c>
      <c r="AH109" s="56"/>
      <c r="AI109" s="53" t="s">
        <v>249</v>
      </c>
      <c r="AJ109" s="98"/>
      <c r="AK109" s="56"/>
    </row>
    <row r="110" spans="1:37" s="29" customFormat="1" ht="15" customHeight="1">
      <c r="A110" s="251" t="s">
        <v>297</v>
      </c>
      <c r="B110" s="252"/>
      <c r="C110" s="75"/>
      <c r="D110" s="76"/>
      <c r="E110" s="77" t="s">
        <v>31</v>
      </c>
      <c r="F110" s="78">
        <f>F96+F98+F100+F102+F104+F106+F108</f>
        <v>65</v>
      </c>
      <c r="G110" s="79" t="s">
        <v>29</v>
      </c>
      <c r="H110" s="88">
        <f>H96+H98+H100+H102+H104+H106+H108</f>
        <v>0.03</v>
      </c>
      <c r="I110" s="78">
        <f>I96+I98+I100+I102+I104+I106+I108</f>
        <v>0.8</v>
      </c>
      <c r="J110" s="75"/>
      <c r="K110" s="76"/>
      <c r="L110" s="77" t="s">
        <v>31</v>
      </c>
      <c r="M110" s="78">
        <f>M96+M98+M100+M102+M104+M106+M108</f>
        <v>135</v>
      </c>
      <c r="N110" s="79" t="s">
        <v>29</v>
      </c>
      <c r="O110" s="88">
        <f>O96+O98+O100+O102+O104+O106+O108</f>
        <v>0.116</v>
      </c>
      <c r="P110" s="78">
        <f>P96+P98+P100+P102+P104+P106+P108</f>
        <v>2.4</v>
      </c>
      <c r="Q110" s="75"/>
      <c r="R110" s="76"/>
      <c r="S110" s="77" t="s">
        <v>31</v>
      </c>
      <c r="T110" s="78">
        <f>T96+T98+T100+T102+T104+T106+T108</f>
        <v>138</v>
      </c>
      <c r="U110" s="79" t="s">
        <v>29</v>
      </c>
      <c r="V110" s="88">
        <f>V96+V98+V100+V102+V104+V106+V108</f>
        <v>0.13</v>
      </c>
      <c r="W110" s="78">
        <f>W96+W98+W100+W102+W104+W106+W108</f>
        <v>2.5999999999999996</v>
      </c>
      <c r="X110" s="75"/>
      <c r="Y110" s="76"/>
      <c r="Z110" s="77" t="s">
        <v>31</v>
      </c>
      <c r="AA110" s="78">
        <f>AA96+AA98+AA100+AA102+AA104+AA106+AA108</f>
        <v>130</v>
      </c>
      <c r="AB110" s="79" t="s">
        <v>29</v>
      </c>
      <c r="AC110" s="88">
        <f>AC96+AC98+AC100+AC102+AC104+AC106+AC108</f>
        <v>0.055</v>
      </c>
      <c r="AD110" s="78">
        <f>AD96+AD98+AD100+AD102+AD104+AD106+AD108</f>
        <v>1.4</v>
      </c>
      <c r="AE110" s="75"/>
      <c r="AF110" s="76"/>
      <c r="AG110" s="77" t="s">
        <v>31</v>
      </c>
      <c r="AH110" s="78">
        <f>AH96+AH98+AH100+AH102+AH104+AH106+AH108</f>
        <v>130</v>
      </c>
      <c r="AI110" s="79" t="s">
        <v>29</v>
      </c>
      <c r="AJ110" s="88">
        <f>AJ96+AJ98+AJ100+AJ102+AJ104+AJ106+AJ108</f>
        <v>0.055</v>
      </c>
      <c r="AK110" s="78">
        <f>AK96+AK98+AK100+AK102+AK104+AK106+AK108</f>
        <v>1.4</v>
      </c>
    </row>
    <row r="111" spans="1:37" s="29" customFormat="1" ht="15" customHeight="1">
      <c r="A111" s="253"/>
      <c r="B111" s="254"/>
      <c r="C111" s="75"/>
      <c r="D111" s="76"/>
      <c r="E111" s="77" t="s">
        <v>117</v>
      </c>
      <c r="F111" s="78">
        <f>F97+F99+F101+F103+F105+F107+F109</f>
        <v>0</v>
      </c>
      <c r="G111" s="80"/>
      <c r="H111" s="88">
        <f>H97+H99+H101+H103+H105+H107+H109</f>
        <v>0</v>
      </c>
      <c r="I111" s="78">
        <f>I97+I99+I101+I103+I105+I107+I109</f>
        <v>0</v>
      </c>
      <c r="J111" s="75"/>
      <c r="K111" s="76"/>
      <c r="L111" s="77" t="s">
        <v>117</v>
      </c>
      <c r="M111" s="78">
        <f>M97+M99+M101+M103+M105+M107+M109</f>
        <v>10</v>
      </c>
      <c r="N111" s="80"/>
      <c r="O111" s="88">
        <f>O97+O99+O101+O103+O105+O107+O109</f>
        <v>0.025</v>
      </c>
      <c r="P111" s="78">
        <f>P97+P99+P101+P103+P105+P107+P109</f>
        <v>0.6</v>
      </c>
      <c r="Q111" s="75"/>
      <c r="R111" s="76"/>
      <c r="S111" s="77" t="s">
        <v>117</v>
      </c>
      <c r="T111" s="78">
        <f>T97+T99+T101+T103+T105+T107+T109</f>
        <v>10</v>
      </c>
      <c r="U111" s="80"/>
      <c r="V111" s="88">
        <f>V97+V99+V101+V103+V105+V107+V109</f>
        <v>0.025</v>
      </c>
      <c r="W111" s="78">
        <f>W97+W99+W101+W103+W105+W107+W109</f>
        <v>0.6</v>
      </c>
      <c r="X111" s="75"/>
      <c r="Y111" s="76"/>
      <c r="Z111" s="77" t="s">
        <v>117</v>
      </c>
      <c r="AA111" s="78">
        <f>AA97+AA99+AA101+AA103+AA105+AA107+AA109</f>
        <v>0</v>
      </c>
      <c r="AB111" s="80"/>
      <c r="AC111" s="88">
        <f>AC97+AC99+AC101+AC103+AC105+AC107+AC109</f>
        <v>0</v>
      </c>
      <c r="AD111" s="78">
        <f>AD97+AD99+AD101+AD103+AD105+AD107+AD109</f>
        <v>0</v>
      </c>
      <c r="AE111" s="75"/>
      <c r="AF111" s="76"/>
      <c r="AG111" s="77" t="s">
        <v>117</v>
      </c>
      <c r="AH111" s="78">
        <f>AH97+AH99+AH101+AH103+AH105+AH107+AH109</f>
        <v>0</v>
      </c>
      <c r="AI111" s="80"/>
      <c r="AJ111" s="88">
        <f>AJ97+AJ99+AJ101+AJ103+AJ105+AJ107+AJ109</f>
        <v>0</v>
      </c>
      <c r="AK111" s="78">
        <f>AK97+AK99+AK101+AK103+AK105+AK107+AK109</f>
        <v>0</v>
      </c>
    </row>
    <row r="112" spans="1:37" s="29" customFormat="1" ht="15" customHeight="1">
      <c r="A112" s="255"/>
      <c r="B112" s="256"/>
      <c r="C112" s="75"/>
      <c r="D112" s="81"/>
      <c r="E112" s="82" t="s">
        <v>129</v>
      </c>
      <c r="F112" s="83">
        <f>F110+F111</f>
        <v>65</v>
      </c>
      <c r="G112" s="80"/>
      <c r="H112" s="89">
        <f>H110+H111</f>
        <v>0.03</v>
      </c>
      <c r="I112" s="83">
        <f>I110+I111</f>
        <v>0.8</v>
      </c>
      <c r="J112" s="75"/>
      <c r="K112" s="81"/>
      <c r="L112" s="82" t="s">
        <v>129</v>
      </c>
      <c r="M112" s="83">
        <f>M110+M111</f>
        <v>145</v>
      </c>
      <c r="N112" s="80"/>
      <c r="O112" s="89">
        <f>O110+O111</f>
        <v>0.14100000000000001</v>
      </c>
      <c r="P112" s="83">
        <f>P110+P111</f>
        <v>3</v>
      </c>
      <c r="Q112" s="75"/>
      <c r="R112" s="81"/>
      <c r="S112" s="82" t="s">
        <v>129</v>
      </c>
      <c r="T112" s="83">
        <f>T110+T111</f>
        <v>148</v>
      </c>
      <c r="U112" s="80"/>
      <c r="V112" s="89">
        <f>V110+V111</f>
        <v>0.155</v>
      </c>
      <c r="W112" s="83">
        <f>W110+W111</f>
        <v>3.1999999999999997</v>
      </c>
      <c r="X112" s="75"/>
      <c r="Y112" s="81"/>
      <c r="Z112" s="82" t="s">
        <v>129</v>
      </c>
      <c r="AA112" s="83">
        <f>AA110+AA111</f>
        <v>130</v>
      </c>
      <c r="AB112" s="80"/>
      <c r="AC112" s="89">
        <f>AC110+AC111</f>
        <v>0.055</v>
      </c>
      <c r="AD112" s="83">
        <f>AD110+AD111</f>
        <v>1.4</v>
      </c>
      <c r="AE112" s="75"/>
      <c r="AF112" s="81"/>
      <c r="AG112" s="82" t="s">
        <v>129</v>
      </c>
      <c r="AH112" s="83">
        <f>AH110+AH111</f>
        <v>130</v>
      </c>
      <c r="AI112" s="80"/>
      <c r="AJ112" s="89">
        <f>AJ110+AJ111</f>
        <v>0.055</v>
      </c>
      <c r="AK112" s="83">
        <f>AK110+AK111</f>
        <v>1.4</v>
      </c>
    </row>
    <row r="113" spans="1:37" ht="15" customHeight="1">
      <c r="A113" s="257" t="s">
        <v>143</v>
      </c>
      <c r="B113" s="259" t="s">
        <v>177</v>
      </c>
      <c r="C113" s="34"/>
      <c r="D113" s="43"/>
      <c r="E113" s="37"/>
      <c r="F113" s="57"/>
      <c r="G113" s="51"/>
      <c r="H113" s="101"/>
      <c r="I113" s="60"/>
      <c r="J113" s="34"/>
      <c r="K113" s="43"/>
      <c r="L113" s="37"/>
      <c r="M113" s="57"/>
      <c r="N113" s="51"/>
      <c r="O113" s="101"/>
      <c r="P113" s="60"/>
      <c r="Q113" s="34"/>
      <c r="R113" s="43"/>
      <c r="S113" s="37"/>
      <c r="T113" s="57"/>
      <c r="U113" s="51"/>
      <c r="V113" s="101"/>
      <c r="W113" s="60"/>
      <c r="X113" s="34"/>
      <c r="Y113" s="43"/>
      <c r="Z113" s="37"/>
      <c r="AA113" s="57"/>
      <c r="AB113" s="51"/>
      <c r="AC113" s="101"/>
      <c r="AD113" s="60"/>
      <c r="AE113" s="34"/>
      <c r="AF113" s="43"/>
      <c r="AG113" s="37"/>
      <c r="AH113" s="57"/>
      <c r="AI113" s="51"/>
      <c r="AJ113" s="101"/>
      <c r="AK113" s="60"/>
    </row>
    <row r="114" spans="1:37" ht="15" customHeight="1">
      <c r="A114" s="258"/>
      <c r="B114" s="260"/>
      <c r="C114" s="35"/>
      <c r="D114" s="44"/>
      <c r="E114" s="38"/>
      <c r="F114" s="58"/>
      <c r="G114" s="52"/>
      <c r="H114" s="102"/>
      <c r="I114" s="61"/>
      <c r="J114" s="35"/>
      <c r="K114" s="44"/>
      <c r="L114" s="38"/>
      <c r="M114" s="58"/>
      <c r="N114" s="52"/>
      <c r="O114" s="102"/>
      <c r="P114" s="61"/>
      <c r="Q114" s="35"/>
      <c r="R114" s="44"/>
      <c r="S114" s="38"/>
      <c r="T114" s="58"/>
      <c r="U114" s="52"/>
      <c r="V114" s="102"/>
      <c r="W114" s="61"/>
      <c r="X114" s="35"/>
      <c r="Y114" s="44"/>
      <c r="Z114" s="38"/>
      <c r="AA114" s="58"/>
      <c r="AB114" s="52"/>
      <c r="AC114" s="102"/>
      <c r="AD114" s="61"/>
      <c r="AE114" s="35"/>
      <c r="AF114" s="44"/>
      <c r="AG114" s="38"/>
      <c r="AH114" s="58"/>
      <c r="AI114" s="52"/>
      <c r="AJ114" s="102"/>
      <c r="AK114" s="61"/>
    </row>
    <row r="115" spans="1:37" ht="23.25" customHeight="1">
      <c r="A115" s="243" t="s">
        <v>150</v>
      </c>
      <c r="B115" s="232" t="s">
        <v>178</v>
      </c>
      <c r="C115" s="39" t="s">
        <v>140</v>
      </c>
      <c r="D115" s="42"/>
      <c r="E115" s="19" t="s">
        <v>31</v>
      </c>
      <c r="F115" s="56"/>
      <c r="G115" s="53" t="s">
        <v>249</v>
      </c>
      <c r="H115" s="98"/>
      <c r="I115" s="56"/>
      <c r="J115" s="39" t="s">
        <v>140</v>
      </c>
      <c r="K115" s="42"/>
      <c r="L115" s="19" t="s">
        <v>31</v>
      </c>
      <c r="M115" s="56"/>
      <c r="N115" s="53" t="s">
        <v>249</v>
      </c>
      <c r="O115" s="98"/>
      <c r="P115" s="56"/>
      <c r="Q115" s="39" t="s">
        <v>140</v>
      </c>
      <c r="R115" s="42"/>
      <c r="S115" s="19" t="s">
        <v>31</v>
      </c>
      <c r="T115" s="56"/>
      <c r="U115" s="53" t="s">
        <v>249</v>
      </c>
      <c r="V115" s="98"/>
      <c r="W115" s="56"/>
      <c r="X115" s="39" t="s">
        <v>140</v>
      </c>
      <c r="Y115" s="42"/>
      <c r="Z115" s="19" t="s">
        <v>31</v>
      </c>
      <c r="AA115" s="56"/>
      <c r="AB115" s="53" t="s">
        <v>249</v>
      </c>
      <c r="AC115" s="98"/>
      <c r="AD115" s="56"/>
      <c r="AE115" s="39" t="s">
        <v>140</v>
      </c>
      <c r="AF115" s="42"/>
      <c r="AG115" s="19" t="s">
        <v>31</v>
      </c>
      <c r="AH115" s="56"/>
      <c r="AI115" s="53" t="s">
        <v>249</v>
      </c>
      <c r="AJ115" s="98"/>
      <c r="AK115" s="56"/>
    </row>
    <row r="116" spans="1:37" ht="24.75" customHeight="1">
      <c r="A116" s="244"/>
      <c r="B116" s="233"/>
      <c r="C116" s="39" t="s">
        <v>140</v>
      </c>
      <c r="D116" s="42"/>
      <c r="E116" s="19" t="s">
        <v>117</v>
      </c>
      <c r="F116" s="56"/>
      <c r="G116" s="53" t="s">
        <v>249</v>
      </c>
      <c r="H116" s="98"/>
      <c r="I116" s="56"/>
      <c r="J116" s="39" t="s">
        <v>140</v>
      </c>
      <c r="K116" s="42"/>
      <c r="L116" s="19" t="s">
        <v>117</v>
      </c>
      <c r="M116" s="56"/>
      <c r="N116" s="53" t="s">
        <v>249</v>
      </c>
      <c r="O116" s="98"/>
      <c r="P116" s="56"/>
      <c r="Q116" s="39" t="s">
        <v>140</v>
      </c>
      <c r="R116" s="42"/>
      <c r="S116" s="19" t="s">
        <v>117</v>
      </c>
      <c r="T116" s="56"/>
      <c r="U116" s="53" t="s">
        <v>249</v>
      </c>
      <c r="V116" s="98"/>
      <c r="W116" s="56"/>
      <c r="X116" s="39" t="s">
        <v>140</v>
      </c>
      <c r="Y116" s="42"/>
      <c r="Z116" s="19" t="s">
        <v>117</v>
      </c>
      <c r="AA116" s="56"/>
      <c r="AB116" s="53" t="s">
        <v>249</v>
      </c>
      <c r="AC116" s="98"/>
      <c r="AD116" s="56"/>
      <c r="AE116" s="39" t="s">
        <v>140</v>
      </c>
      <c r="AF116" s="42"/>
      <c r="AG116" s="19" t="s">
        <v>117</v>
      </c>
      <c r="AH116" s="56"/>
      <c r="AI116" s="53" t="s">
        <v>249</v>
      </c>
      <c r="AJ116" s="98"/>
      <c r="AK116" s="56"/>
    </row>
    <row r="117" spans="1:37" ht="15" customHeight="1">
      <c r="A117" s="243" t="s">
        <v>151</v>
      </c>
      <c r="B117" s="245" t="s">
        <v>172</v>
      </c>
      <c r="C117" s="39" t="s">
        <v>140</v>
      </c>
      <c r="D117" s="42">
        <v>1</v>
      </c>
      <c r="E117" s="19" t="s">
        <v>31</v>
      </c>
      <c r="F117" s="56">
        <v>0</v>
      </c>
      <c r="G117" s="53" t="s">
        <v>249</v>
      </c>
      <c r="H117" s="98">
        <v>0</v>
      </c>
      <c r="I117" s="56">
        <v>0</v>
      </c>
      <c r="J117" s="39" t="s">
        <v>140</v>
      </c>
      <c r="K117" s="42">
        <v>5</v>
      </c>
      <c r="L117" s="19" t="s">
        <v>31</v>
      </c>
      <c r="M117" s="56">
        <v>15</v>
      </c>
      <c r="N117" s="53" t="s">
        <v>249</v>
      </c>
      <c r="O117" s="98">
        <v>5</v>
      </c>
      <c r="P117" s="56">
        <v>1.4</v>
      </c>
      <c r="Q117" s="39" t="s">
        <v>140</v>
      </c>
      <c r="R117" s="42">
        <v>5</v>
      </c>
      <c r="S117" s="19" t="s">
        <v>31</v>
      </c>
      <c r="T117" s="56">
        <v>20</v>
      </c>
      <c r="U117" s="53" t="s">
        <v>249</v>
      </c>
      <c r="V117" s="98">
        <v>0.025</v>
      </c>
      <c r="W117" s="56">
        <v>0.7</v>
      </c>
      <c r="X117" s="39" t="s">
        <v>140</v>
      </c>
      <c r="Y117" s="42">
        <v>5</v>
      </c>
      <c r="Z117" s="19" t="s">
        <v>31</v>
      </c>
      <c r="AA117" s="56">
        <v>20</v>
      </c>
      <c r="AB117" s="53" t="s">
        <v>249</v>
      </c>
      <c r="AC117" s="98">
        <v>0.05</v>
      </c>
      <c r="AD117" s="56">
        <v>1.4</v>
      </c>
      <c r="AE117" s="39" t="s">
        <v>140</v>
      </c>
      <c r="AF117" s="42">
        <v>5</v>
      </c>
      <c r="AG117" s="19" t="s">
        <v>31</v>
      </c>
      <c r="AH117" s="56">
        <v>20</v>
      </c>
      <c r="AI117" s="53" t="s">
        <v>249</v>
      </c>
      <c r="AJ117" s="98">
        <v>0.05</v>
      </c>
      <c r="AK117" s="56">
        <v>1.4</v>
      </c>
    </row>
    <row r="118" spans="1:37" ht="15" customHeight="1">
      <c r="A118" s="244"/>
      <c r="B118" s="246"/>
      <c r="C118" s="39" t="s">
        <v>140</v>
      </c>
      <c r="D118" s="42"/>
      <c r="E118" s="19" t="s">
        <v>117</v>
      </c>
      <c r="F118" s="56"/>
      <c r="G118" s="53" t="s">
        <v>249</v>
      </c>
      <c r="H118" s="98"/>
      <c r="I118" s="56"/>
      <c r="J118" s="39" t="s">
        <v>140</v>
      </c>
      <c r="K118" s="42"/>
      <c r="L118" s="19" t="s">
        <v>117</v>
      </c>
      <c r="M118" s="56"/>
      <c r="N118" s="53" t="s">
        <v>249</v>
      </c>
      <c r="O118" s="98"/>
      <c r="P118" s="56"/>
      <c r="Q118" s="39" t="s">
        <v>140</v>
      </c>
      <c r="R118" s="42">
        <v>5</v>
      </c>
      <c r="S118" s="19" t="s">
        <v>117</v>
      </c>
      <c r="T118" s="56"/>
      <c r="U118" s="53" t="s">
        <v>249</v>
      </c>
      <c r="V118" s="98"/>
      <c r="W118" s="56"/>
      <c r="X118" s="39" t="s">
        <v>140</v>
      </c>
      <c r="Y118" s="42"/>
      <c r="Z118" s="19" t="s">
        <v>117</v>
      </c>
      <c r="AA118" s="56"/>
      <c r="AB118" s="53" t="s">
        <v>249</v>
      </c>
      <c r="AC118" s="98"/>
      <c r="AD118" s="56"/>
      <c r="AE118" s="39" t="s">
        <v>140</v>
      </c>
      <c r="AF118" s="42"/>
      <c r="AG118" s="19" t="s">
        <v>117</v>
      </c>
      <c r="AH118" s="56"/>
      <c r="AI118" s="53" t="s">
        <v>249</v>
      </c>
      <c r="AJ118" s="98"/>
      <c r="AK118" s="56"/>
    </row>
    <row r="119" spans="1:37" ht="15" customHeight="1">
      <c r="A119" s="243" t="s">
        <v>152</v>
      </c>
      <c r="B119" s="245" t="s">
        <v>141</v>
      </c>
      <c r="C119" s="39" t="s">
        <v>140</v>
      </c>
      <c r="D119" s="42">
        <v>0</v>
      </c>
      <c r="E119" s="19" t="s">
        <v>31</v>
      </c>
      <c r="F119" s="56">
        <v>20</v>
      </c>
      <c r="G119" s="53" t="s">
        <v>249</v>
      </c>
      <c r="H119" s="98">
        <v>0</v>
      </c>
      <c r="I119" s="56">
        <v>0</v>
      </c>
      <c r="J119" s="39" t="s">
        <v>140</v>
      </c>
      <c r="K119" s="42">
        <v>2</v>
      </c>
      <c r="L119" s="19" t="s">
        <v>31</v>
      </c>
      <c r="M119" s="56">
        <v>25</v>
      </c>
      <c r="N119" s="53" t="s">
        <v>249</v>
      </c>
      <c r="O119" s="98">
        <v>0.01</v>
      </c>
      <c r="P119" s="56">
        <v>0.4</v>
      </c>
      <c r="Q119" s="39" t="s">
        <v>140</v>
      </c>
      <c r="R119" s="42">
        <v>5</v>
      </c>
      <c r="S119" s="19" t="s">
        <v>31</v>
      </c>
      <c r="T119" s="56">
        <v>25</v>
      </c>
      <c r="U119" s="53" t="s">
        <v>249</v>
      </c>
      <c r="V119" s="98">
        <v>0.01</v>
      </c>
      <c r="W119" s="56">
        <v>0.3</v>
      </c>
      <c r="X119" s="39" t="s">
        <v>140</v>
      </c>
      <c r="Y119" s="42">
        <v>10</v>
      </c>
      <c r="Z119" s="19" t="s">
        <v>31</v>
      </c>
      <c r="AA119" s="56">
        <v>20</v>
      </c>
      <c r="AB119" s="53" t="s">
        <v>249</v>
      </c>
      <c r="AC119" s="98">
        <v>0.025</v>
      </c>
      <c r="AD119" s="56">
        <v>0.7</v>
      </c>
      <c r="AE119" s="39" t="s">
        <v>140</v>
      </c>
      <c r="AF119" s="42">
        <v>10</v>
      </c>
      <c r="AG119" s="19" t="s">
        <v>31</v>
      </c>
      <c r="AH119" s="56">
        <v>20</v>
      </c>
      <c r="AI119" s="53" t="s">
        <v>249</v>
      </c>
      <c r="AJ119" s="98">
        <v>0.025</v>
      </c>
      <c r="AK119" s="56">
        <v>0.7</v>
      </c>
    </row>
    <row r="120" spans="1:37" ht="15" customHeight="1">
      <c r="A120" s="244"/>
      <c r="B120" s="246"/>
      <c r="C120" s="39" t="s">
        <v>140</v>
      </c>
      <c r="D120" s="42"/>
      <c r="E120" s="19" t="s">
        <v>117</v>
      </c>
      <c r="F120" s="56"/>
      <c r="G120" s="53" t="s">
        <v>249</v>
      </c>
      <c r="H120" s="98"/>
      <c r="I120" s="56"/>
      <c r="J120" s="39" t="s">
        <v>140</v>
      </c>
      <c r="K120" s="42"/>
      <c r="L120" s="19" t="s">
        <v>117</v>
      </c>
      <c r="M120" s="56"/>
      <c r="N120" s="53" t="s">
        <v>249</v>
      </c>
      <c r="O120" s="98"/>
      <c r="P120" s="56"/>
      <c r="Q120" s="39" t="s">
        <v>140</v>
      </c>
      <c r="R120" s="42"/>
      <c r="S120" s="19" t="s">
        <v>117</v>
      </c>
      <c r="T120" s="56"/>
      <c r="U120" s="53" t="s">
        <v>249</v>
      </c>
      <c r="V120" s="98"/>
      <c r="W120" s="56"/>
      <c r="X120" s="39" t="s">
        <v>140</v>
      </c>
      <c r="Y120" s="42"/>
      <c r="Z120" s="19" t="s">
        <v>117</v>
      </c>
      <c r="AA120" s="56"/>
      <c r="AB120" s="53" t="s">
        <v>249</v>
      </c>
      <c r="AC120" s="98"/>
      <c r="AD120" s="56"/>
      <c r="AE120" s="39" t="s">
        <v>140</v>
      </c>
      <c r="AF120" s="42"/>
      <c r="AG120" s="19" t="s">
        <v>117</v>
      </c>
      <c r="AH120" s="56"/>
      <c r="AI120" s="53" t="s">
        <v>249</v>
      </c>
      <c r="AJ120" s="98"/>
      <c r="AK120" s="56"/>
    </row>
    <row r="121" spans="1:37" ht="15" customHeight="1">
      <c r="A121" s="243" t="s">
        <v>153</v>
      </c>
      <c r="B121" s="245" t="s">
        <v>214</v>
      </c>
      <c r="C121" s="39" t="s">
        <v>140</v>
      </c>
      <c r="D121" s="42">
        <v>2</v>
      </c>
      <c r="E121" s="19" t="s">
        <v>31</v>
      </c>
      <c r="F121" s="56">
        <v>40</v>
      </c>
      <c r="G121" s="53" t="s">
        <v>249</v>
      </c>
      <c r="H121" s="98">
        <v>0.015</v>
      </c>
      <c r="I121" s="56">
        <v>0.4</v>
      </c>
      <c r="J121" s="39" t="s">
        <v>140</v>
      </c>
      <c r="K121" s="42">
        <v>2</v>
      </c>
      <c r="L121" s="19" t="s">
        <v>31</v>
      </c>
      <c r="M121" s="56">
        <v>50</v>
      </c>
      <c r="N121" s="53" t="s">
        <v>249</v>
      </c>
      <c r="O121" s="98">
        <v>0.015</v>
      </c>
      <c r="P121" s="56">
        <v>0.4</v>
      </c>
      <c r="Q121" s="39" t="s">
        <v>140</v>
      </c>
      <c r="R121" s="42">
        <v>2</v>
      </c>
      <c r="S121" s="19" t="s">
        <v>31</v>
      </c>
      <c r="T121" s="56">
        <v>50</v>
      </c>
      <c r="U121" s="53" t="s">
        <v>249</v>
      </c>
      <c r="V121" s="98">
        <v>0.015</v>
      </c>
      <c r="W121" s="56">
        <v>0.4</v>
      </c>
      <c r="X121" s="39" t="s">
        <v>140</v>
      </c>
      <c r="Y121" s="42">
        <v>2</v>
      </c>
      <c r="Z121" s="19" t="s">
        <v>31</v>
      </c>
      <c r="AA121" s="56">
        <v>50</v>
      </c>
      <c r="AB121" s="53" t="s">
        <v>249</v>
      </c>
      <c r="AC121" s="98">
        <v>0.015</v>
      </c>
      <c r="AD121" s="56">
        <v>0.4</v>
      </c>
      <c r="AE121" s="39" t="s">
        <v>140</v>
      </c>
      <c r="AF121" s="42">
        <v>2</v>
      </c>
      <c r="AG121" s="19" t="s">
        <v>31</v>
      </c>
      <c r="AH121" s="56">
        <v>50</v>
      </c>
      <c r="AI121" s="53" t="s">
        <v>249</v>
      </c>
      <c r="AJ121" s="98">
        <v>0.015</v>
      </c>
      <c r="AK121" s="56">
        <v>0.4</v>
      </c>
    </row>
    <row r="122" spans="1:37" ht="15" customHeight="1">
      <c r="A122" s="244"/>
      <c r="B122" s="246"/>
      <c r="C122" s="39" t="s">
        <v>140</v>
      </c>
      <c r="D122" s="42"/>
      <c r="E122" s="19" t="s">
        <v>117</v>
      </c>
      <c r="F122" s="56"/>
      <c r="G122" s="53" t="s">
        <v>249</v>
      </c>
      <c r="H122" s="98"/>
      <c r="I122" s="56"/>
      <c r="J122" s="39" t="s">
        <v>140</v>
      </c>
      <c r="K122" s="42"/>
      <c r="L122" s="19" t="s">
        <v>117</v>
      </c>
      <c r="M122" s="56"/>
      <c r="N122" s="53" t="s">
        <v>249</v>
      </c>
      <c r="O122" s="98"/>
      <c r="P122" s="56"/>
      <c r="Q122" s="39" t="s">
        <v>140</v>
      </c>
      <c r="R122" s="42">
        <v>2</v>
      </c>
      <c r="S122" s="19" t="s">
        <v>117</v>
      </c>
      <c r="T122" s="56"/>
      <c r="U122" s="53" t="s">
        <v>249</v>
      </c>
      <c r="V122" s="98"/>
      <c r="W122" s="56"/>
      <c r="X122" s="39" t="s">
        <v>140</v>
      </c>
      <c r="Y122" s="42"/>
      <c r="Z122" s="19" t="s">
        <v>117</v>
      </c>
      <c r="AA122" s="56"/>
      <c r="AB122" s="53" t="s">
        <v>249</v>
      </c>
      <c r="AC122" s="98"/>
      <c r="AD122" s="56"/>
      <c r="AE122" s="39" t="s">
        <v>140</v>
      </c>
      <c r="AF122" s="42"/>
      <c r="AG122" s="19" t="s">
        <v>117</v>
      </c>
      <c r="AH122" s="56"/>
      <c r="AI122" s="53" t="s">
        <v>249</v>
      </c>
      <c r="AJ122" s="98"/>
      <c r="AK122" s="56"/>
    </row>
    <row r="123" spans="1:37" ht="15" customHeight="1">
      <c r="A123" s="243" t="s">
        <v>154</v>
      </c>
      <c r="B123" s="232" t="s">
        <v>183</v>
      </c>
      <c r="C123" s="39" t="s">
        <v>140</v>
      </c>
      <c r="D123" s="42"/>
      <c r="E123" s="19" t="s">
        <v>31</v>
      </c>
      <c r="F123" s="56"/>
      <c r="G123" s="53" t="s">
        <v>249</v>
      </c>
      <c r="H123" s="98"/>
      <c r="I123" s="56"/>
      <c r="J123" s="39" t="s">
        <v>140</v>
      </c>
      <c r="K123" s="42"/>
      <c r="L123" s="19" t="s">
        <v>31</v>
      </c>
      <c r="M123" s="56"/>
      <c r="N123" s="53" t="s">
        <v>249</v>
      </c>
      <c r="O123" s="98"/>
      <c r="P123" s="56"/>
      <c r="Q123" s="39" t="s">
        <v>140</v>
      </c>
      <c r="R123" s="42"/>
      <c r="S123" s="19" t="s">
        <v>31</v>
      </c>
      <c r="T123" s="56"/>
      <c r="U123" s="53" t="s">
        <v>249</v>
      </c>
      <c r="V123" s="98"/>
      <c r="W123" s="56"/>
      <c r="X123" s="39" t="s">
        <v>140</v>
      </c>
      <c r="Y123" s="42"/>
      <c r="Z123" s="19" t="s">
        <v>31</v>
      </c>
      <c r="AA123" s="56"/>
      <c r="AB123" s="53" t="s">
        <v>249</v>
      </c>
      <c r="AC123" s="98"/>
      <c r="AD123" s="56"/>
      <c r="AE123" s="39" t="s">
        <v>140</v>
      </c>
      <c r="AF123" s="42"/>
      <c r="AG123" s="19" t="s">
        <v>31</v>
      </c>
      <c r="AH123" s="56"/>
      <c r="AI123" s="53" t="s">
        <v>249</v>
      </c>
      <c r="AJ123" s="98"/>
      <c r="AK123" s="56"/>
    </row>
    <row r="124" spans="1:37" ht="15" customHeight="1">
      <c r="A124" s="244"/>
      <c r="B124" s="233"/>
      <c r="C124" s="39" t="s">
        <v>140</v>
      </c>
      <c r="D124" s="42"/>
      <c r="E124" s="19" t="s">
        <v>117</v>
      </c>
      <c r="F124" s="56"/>
      <c r="G124" s="53" t="s">
        <v>249</v>
      </c>
      <c r="H124" s="98"/>
      <c r="I124" s="56"/>
      <c r="J124" s="39" t="s">
        <v>140</v>
      </c>
      <c r="K124" s="42"/>
      <c r="L124" s="19" t="s">
        <v>117</v>
      </c>
      <c r="M124" s="56"/>
      <c r="N124" s="53" t="s">
        <v>249</v>
      </c>
      <c r="O124" s="98"/>
      <c r="P124" s="56"/>
      <c r="Q124" s="39" t="s">
        <v>140</v>
      </c>
      <c r="R124" s="42"/>
      <c r="S124" s="19" t="s">
        <v>117</v>
      </c>
      <c r="T124" s="56"/>
      <c r="U124" s="53" t="s">
        <v>249</v>
      </c>
      <c r="V124" s="98"/>
      <c r="W124" s="56"/>
      <c r="X124" s="39" t="s">
        <v>140</v>
      </c>
      <c r="Y124" s="42"/>
      <c r="Z124" s="19" t="s">
        <v>117</v>
      </c>
      <c r="AA124" s="56"/>
      <c r="AB124" s="53" t="s">
        <v>249</v>
      </c>
      <c r="AC124" s="98"/>
      <c r="AD124" s="56"/>
      <c r="AE124" s="39" t="s">
        <v>140</v>
      </c>
      <c r="AF124" s="42"/>
      <c r="AG124" s="19" t="s">
        <v>117</v>
      </c>
      <c r="AH124" s="56"/>
      <c r="AI124" s="53" t="s">
        <v>249</v>
      </c>
      <c r="AJ124" s="98"/>
      <c r="AK124" s="56"/>
    </row>
    <row r="125" spans="1:37" ht="15" customHeight="1">
      <c r="A125" s="243" t="s">
        <v>219</v>
      </c>
      <c r="B125" s="232" t="s">
        <v>183</v>
      </c>
      <c r="C125" s="39" t="s">
        <v>140</v>
      </c>
      <c r="D125" s="42"/>
      <c r="E125" s="19" t="s">
        <v>31</v>
      </c>
      <c r="F125" s="56"/>
      <c r="G125" s="53" t="s">
        <v>249</v>
      </c>
      <c r="H125" s="98"/>
      <c r="I125" s="56"/>
      <c r="J125" s="39" t="s">
        <v>140</v>
      </c>
      <c r="K125" s="42"/>
      <c r="L125" s="19" t="s">
        <v>31</v>
      </c>
      <c r="M125" s="56"/>
      <c r="N125" s="53" t="s">
        <v>249</v>
      </c>
      <c r="O125" s="98"/>
      <c r="P125" s="56"/>
      <c r="Q125" s="39" t="s">
        <v>140</v>
      </c>
      <c r="R125" s="42"/>
      <c r="S125" s="19" t="s">
        <v>31</v>
      </c>
      <c r="T125" s="56"/>
      <c r="U125" s="53" t="s">
        <v>249</v>
      </c>
      <c r="V125" s="98"/>
      <c r="W125" s="56"/>
      <c r="X125" s="39" t="s">
        <v>140</v>
      </c>
      <c r="Y125" s="42"/>
      <c r="Z125" s="19" t="s">
        <v>31</v>
      </c>
      <c r="AA125" s="56"/>
      <c r="AB125" s="53" t="s">
        <v>249</v>
      </c>
      <c r="AC125" s="98"/>
      <c r="AD125" s="56"/>
      <c r="AE125" s="39" t="s">
        <v>140</v>
      </c>
      <c r="AF125" s="42"/>
      <c r="AG125" s="19" t="s">
        <v>31</v>
      </c>
      <c r="AH125" s="56"/>
      <c r="AI125" s="53" t="s">
        <v>249</v>
      </c>
      <c r="AJ125" s="98"/>
      <c r="AK125" s="56"/>
    </row>
    <row r="126" spans="1:37" ht="15" customHeight="1">
      <c r="A126" s="244"/>
      <c r="B126" s="233"/>
      <c r="C126" s="39" t="s">
        <v>140</v>
      </c>
      <c r="D126" s="42"/>
      <c r="E126" s="19" t="s">
        <v>117</v>
      </c>
      <c r="F126" s="56"/>
      <c r="G126" s="53" t="s">
        <v>249</v>
      </c>
      <c r="H126" s="98"/>
      <c r="I126" s="56"/>
      <c r="J126" s="39" t="s">
        <v>140</v>
      </c>
      <c r="K126" s="42"/>
      <c r="L126" s="19" t="s">
        <v>117</v>
      </c>
      <c r="M126" s="56"/>
      <c r="N126" s="53" t="s">
        <v>249</v>
      </c>
      <c r="O126" s="98"/>
      <c r="P126" s="56"/>
      <c r="Q126" s="39" t="s">
        <v>140</v>
      </c>
      <c r="R126" s="42"/>
      <c r="S126" s="19" t="s">
        <v>117</v>
      </c>
      <c r="T126" s="56"/>
      <c r="U126" s="53" t="s">
        <v>249</v>
      </c>
      <c r="V126" s="98"/>
      <c r="W126" s="56"/>
      <c r="X126" s="39" t="s">
        <v>140</v>
      </c>
      <c r="Y126" s="42"/>
      <c r="Z126" s="19" t="s">
        <v>117</v>
      </c>
      <c r="AA126" s="56"/>
      <c r="AB126" s="53" t="s">
        <v>249</v>
      </c>
      <c r="AC126" s="98"/>
      <c r="AD126" s="56"/>
      <c r="AE126" s="39" t="s">
        <v>140</v>
      </c>
      <c r="AF126" s="42"/>
      <c r="AG126" s="19" t="s">
        <v>117</v>
      </c>
      <c r="AH126" s="56"/>
      <c r="AI126" s="53" t="s">
        <v>249</v>
      </c>
      <c r="AJ126" s="98"/>
      <c r="AK126" s="56"/>
    </row>
    <row r="127" spans="1:37" s="29" customFormat="1" ht="15" customHeight="1">
      <c r="A127" s="251" t="s">
        <v>148</v>
      </c>
      <c r="B127" s="252"/>
      <c r="C127" s="75"/>
      <c r="D127" s="76"/>
      <c r="E127" s="77" t="s">
        <v>31</v>
      </c>
      <c r="F127" s="78">
        <f>F115+F117+F119+F121+F123+F125</f>
        <v>60</v>
      </c>
      <c r="G127" s="79" t="s">
        <v>29</v>
      </c>
      <c r="H127" s="88">
        <f>H115+H117+H119+H121+H123+H125</f>
        <v>0.015</v>
      </c>
      <c r="I127" s="78">
        <f>I115+I117+I119+I121+I123+I125</f>
        <v>0.4</v>
      </c>
      <c r="J127" s="75"/>
      <c r="K127" s="76"/>
      <c r="L127" s="77" t="s">
        <v>31</v>
      </c>
      <c r="M127" s="78">
        <f>M115+M117+M119+M121+M123+M125</f>
        <v>90</v>
      </c>
      <c r="N127" s="79" t="s">
        <v>29</v>
      </c>
      <c r="O127" s="88">
        <f>O115+O117+O119+O121+O123+O125</f>
        <v>5.0249999999999995</v>
      </c>
      <c r="P127" s="78">
        <f>P115+P117+P119+P121+P123+P125</f>
        <v>2.1999999999999997</v>
      </c>
      <c r="Q127" s="75"/>
      <c r="R127" s="76"/>
      <c r="S127" s="77" t="s">
        <v>31</v>
      </c>
      <c r="T127" s="78">
        <f>T115+T117+T119+T121+T123+T125</f>
        <v>95</v>
      </c>
      <c r="U127" s="79" t="s">
        <v>29</v>
      </c>
      <c r="V127" s="88">
        <f>V115+V117+V119+V121+V123+V125</f>
        <v>0.05</v>
      </c>
      <c r="W127" s="78">
        <f>W115+W117+W119+W121+W123+W125</f>
        <v>1.4</v>
      </c>
      <c r="X127" s="75"/>
      <c r="Y127" s="76"/>
      <c r="Z127" s="77" t="s">
        <v>31</v>
      </c>
      <c r="AA127" s="78">
        <f>AA115+AA117+AA119+AA121+AA123+AA125</f>
        <v>90</v>
      </c>
      <c r="AB127" s="79" t="s">
        <v>29</v>
      </c>
      <c r="AC127" s="88">
        <f>AC115+AC117+AC119+AC121+AC123+AC125</f>
        <v>0.09000000000000001</v>
      </c>
      <c r="AD127" s="78">
        <f>AD115+AD117+AD119+AD121+AD123+AD125</f>
        <v>2.4999999999999996</v>
      </c>
      <c r="AE127" s="75"/>
      <c r="AF127" s="76"/>
      <c r="AG127" s="77" t="s">
        <v>31</v>
      </c>
      <c r="AH127" s="78">
        <f>AH115+AH117+AH119+AH121+AH123+AH125</f>
        <v>90</v>
      </c>
      <c r="AI127" s="79" t="s">
        <v>29</v>
      </c>
      <c r="AJ127" s="88">
        <f>AJ115+AJ117+AJ119+AJ121+AJ123+AJ125</f>
        <v>0.09000000000000001</v>
      </c>
      <c r="AK127" s="78">
        <f>AK115+AK117+AK119+AK121+AK123+AK125</f>
        <v>2.4999999999999996</v>
      </c>
    </row>
    <row r="128" spans="1:37" s="29" customFormat="1" ht="15" customHeight="1">
      <c r="A128" s="253"/>
      <c r="B128" s="254"/>
      <c r="C128" s="75"/>
      <c r="D128" s="76"/>
      <c r="E128" s="77" t="s">
        <v>117</v>
      </c>
      <c r="F128" s="78">
        <f>F116+F118+F120+F122+F124+F126</f>
        <v>0</v>
      </c>
      <c r="G128" s="80"/>
      <c r="H128" s="88">
        <f>H116+H118+H120+H122+H124+H126</f>
        <v>0</v>
      </c>
      <c r="I128" s="78">
        <f>I116+I118+I120+I122+I124+I126</f>
        <v>0</v>
      </c>
      <c r="J128" s="75"/>
      <c r="K128" s="76"/>
      <c r="L128" s="77" t="s">
        <v>117</v>
      </c>
      <c r="M128" s="78">
        <f>M116+M118+M120+M122+M124+M126</f>
        <v>0</v>
      </c>
      <c r="N128" s="80"/>
      <c r="O128" s="88">
        <f>O116+O118+O120+O122+O124+O126</f>
        <v>0</v>
      </c>
      <c r="P128" s="78">
        <f>P116+P118+P120+P122+P124+P126</f>
        <v>0</v>
      </c>
      <c r="Q128" s="75"/>
      <c r="R128" s="76"/>
      <c r="S128" s="77" t="s">
        <v>117</v>
      </c>
      <c r="T128" s="78">
        <f>T116+T118+T120+T122+T124+T126</f>
        <v>0</v>
      </c>
      <c r="U128" s="80"/>
      <c r="V128" s="88">
        <f>V116+V118+V120+V122+V124+V126</f>
        <v>0</v>
      </c>
      <c r="W128" s="78">
        <f>W116+W118+W120+W122+W124+W126</f>
        <v>0</v>
      </c>
      <c r="X128" s="75"/>
      <c r="Y128" s="76"/>
      <c r="Z128" s="77" t="s">
        <v>117</v>
      </c>
      <c r="AA128" s="78">
        <f>AA116+AA118+AA120+AA122+AA124+AA126</f>
        <v>0</v>
      </c>
      <c r="AB128" s="80"/>
      <c r="AC128" s="88">
        <f>AC116+AC118+AC120+AC122+AC124+AC126</f>
        <v>0</v>
      </c>
      <c r="AD128" s="78">
        <f>AD116+AD118+AD120+AD122+AD124+AD126</f>
        <v>0</v>
      </c>
      <c r="AE128" s="75"/>
      <c r="AF128" s="76"/>
      <c r="AG128" s="77" t="s">
        <v>117</v>
      </c>
      <c r="AH128" s="78">
        <f>AH116+AH118+AH120+AH122+AH124+AH126</f>
        <v>0</v>
      </c>
      <c r="AI128" s="80"/>
      <c r="AJ128" s="88">
        <f>AJ116+AJ118+AJ120+AJ122+AJ124+AJ126</f>
        <v>0</v>
      </c>
      <c r="AK128" s="78">
        <f>AK116+AK118+AK120+AK122+AK124+AK126</f>
        <v>0</v>
      </c>
    </row>
    <row r="129" spans="1:37" s="29" customFormat="1" ht="15" customHeight="1">
      <c r="A129" s="255"/>
      <c r="B129" s="256"/>
      <c r="C129" s="75"/>
      <c r="D129" s="81"/>
      <c r="E129" s="82" t="s">
        <v>129</v>
      </c>
      <c r="F129" s="83">
        <f>F127+F128</f>
        <v>60</v>
      </c>
      <c r="G129" s="80"/>
      <c r="H129" s="89">
        <f>H127+H128</f>
        <v>0.015</v>
      </c>
      <c r="I129" s="83">
        <f>I127+I128</f>
        <v>0.4</v>
      </c>
      <c r="J129" s="75"/>
      <c r="K129" s="81"/>
      <c r="L129" s="82" t="s">
        <v>129</v>
      </c>
      <c r="M129" s="83">
        <f>M127+M128</f>
        <v>90</v>
      </c>
      <c r="N129" s="80"/>
      <c r="O129" s="89">
        <f>O127+O128</f>
        <v>5.0249999999999995</v>
      </c>
      <c r="P129" s="83">
        <f>P127+P128</f>
        <v>2.1999999999999997</v>
      </c>
      <c r="Q129" s="75"/>
      <c r="R129" s="81"/>
      <c r="S129" s="82" t="s">
        <v>129</v>
      </c>
      <c r="T129" s="83">
        <f>T127+T128</f>
        <v>95</v>
      </c>
      <c r="U129" s="80"/>
      <c r="V129" s="89">
        <f>V127+V128</f>
        <v>0.05</v>
      </c>
      <c r="W129" s="83">
        <f>W127+W128</f>
        <v>1.4</v>
      </c>
      <c r="X129" s="75"/>
      <c r="Y129" s="81"/>
      <c r="Z129" s="82" t="s">
        <v>129</v>
      </c>
      <c r="AA129" s="83">
        <f>AA127+AA128</f>
        <v>90</v>
      </c>
      <c r="AB129" s="80"/>
      <c r="AC129" s="89">
        <f>AC127+AC128</f>
        <v>0.09000000000000001</v>
      </c>
      <c r="AD129" s="83">
        <f>AD127+AD128</f>
        <v>2.4999999999999996</v>
      </c>
      <c r="AE129" s="75"/>
      <c r="AF129" s="81"/>
      <c r="AG129" s="82" t="s">
        <v>129</v>
      </c>
      <c r="AH129" s="83">
        <f>AH127+AH128</f>
        <v>90</v>
      </c>
      <c r="AI129" s="80"/>
      <c r="AJ129" s="89">
        <f>AJ127+AJ128</f>
        <v>0.09000000000000001</v>
      </c>
      <c r="AK129" s="83">
        <f>AK127+AK128</f>
        <v>2.4999999999999996</v>
      </c>
    </row>
    <row r="130" spans="1:37" ht="15" customHeight="1">
      <c r="A130" s="257" t="s">
        <v>155</v>
      </c>
      <c r="B130" s="259" t="s">
        <v>126</v>
      </c>
      <c r="C130" s="34"/>
      <c r="D130" s="43"/>
      <c r="E130" s="37"/>
      <c r="F130" s="57"/>
      <c r="G130" s="51"/>
      <c r="H130" s="101"/>
      <c r="I130" s="60"/>
      <c r="J130" s="34"/>
      <c r="K130" s="43"/>
      <c r="L130" s="37"/>
      <c r="M130" s="57"/>
      <c r="N130" s="51"/>
      <c r="O130" s="101"/>
      <c r="P130" s="60"/>
      <c r="Q130" s="34"/>
      <c r="R130" s="43"/>
      <c r="S130" s="37"/>
      <c r="T130" s="57"/>
      <c r="U130" s="51"/>
      <c r="V130" s="101"/>
      <c r="W130" s="60"/>
      <c r="X130" s="34"/>
      <c r="Y130" s="43"/>
      <c r="Z130" s="37"/>
      <c r="AA130" s="57"/>
      <c r="AB130" s="51"/>
      <c r="AC130" s="101"/>
      <c r="AD130" s="60"/>
      <c r="AE130" s="34"/>
      <c r="AF130" s="43"/>
      <c r="AG130" s="37"/>
      <c r="AH130" s="57"/>
      <c r="AI130" s="51"/>
      <c r="AJ130" s="101"/>
      <c r="AK130" s="60"/>
    </row>
    <row r="131" spans="1:37" ht="15" customHeight="1">
      <c r="A131" s="258"/>
      <c r="B131" s="260"/>
      <c r="C131" s="35"/>
      <c r="D131" s="44"/>
      <c r="E131" s="38"/>
      <c r="F131" s="58"/>
      <c r="G131" s="52"/>
      <c r="H131" s="102"/>
      <c r="I131" s="61"/>
      <c r="J131" s="35"/>
      <c r="K131" s="44"/>
      <c r="L131" s="38"/>
      <c r="M131" s="58"/>
      <c r="N131" s="52"/>
      <c r="O131" s="102"/>
      <c r="P131" s="61"/>
      <c r="Q131" s="35"/>
      <c r="R131" s="44"/>
      <c r="S131" s="38"/>
      <c r="T131" s="58"/>
      <c r="U131" s="52"/>
      <c r="V131" s="102"/>
      <c r="W131" s="61"/>
      <c r="X131" s="35"/>
      <c r="Y131" s="44"/>
      <c r="Z131" s="38"/>
      <c r="AA131" s="58"/>
      <c r="AB131" s="52"/>
      <c r="AC131" s="102"/>
      <c r="AD131" s="61"/>
      <c r="AE131" s="35"/>
      <c r="AF131" s="44"/>
      <c r="AG131" s="38"/>
      <c r="AH131" s="58"/>
      <c r="AI131" s="52"/>
      <c r="AJ131" s="102"/>
      <c r="AK131" s="61"/>
    </row>
    <row r="132" spans="1:37" ht="23.25" customHeight="1">
      <c r="A132" s="243" t="s">
        <v>156</v>
      </c>
      <c r="B132" s="232" t="s">
        <v>179</v>
      </c>
      <c r="C132" s="39" t="s">
        <v>140</v>
      </c>
      <c r="D132" s="42"/>
      <c r="E132" s="19" t="s">
        <v>31</v>
      </c>
      <c r="F132" s="56"/>
      <c r="G132" s="39" t="s">
        <v>19</v>
      </c>
      <c r="H132" s="99"/>
      <c r="I132" s="56"/>
      <c r="J132" s="39" t="s">
        <v>140</v>
      </c>
      <c r="K132" s="42"/>
      <c r="L132" s="19" t="s">
        <v>31</v>
      </c>
      <c r="M132" s="56"/>
      <c r="N132" s="39" t="s">
        <v>19</v>
      </c>
      <c r="O132" s="99"/>
      <c r="P132" s="56"/>
      <c r="Q132" s="39" t="s">
        <v>140</v>
      </c>
      <c r="R132" s="42"/>
      <c r="S132" s="19" t="s">
        <v>31</v>
      </c>
      <c r="T132" s="56"/>
      <c r="U132" s="39" t="s">
        <v>19</v>
      </c>
      <c r="V132" s="99"/>
      <c r="W132" s="56"/>
      <c r="X132" s="39" t="s">
        <v>140</v>
      </c>
      <c r="Y132" s="42"/>
      <c r="Z132" s="19" t="s">
        <v>31</v>
      </c>
      <c r="AA132" s="56"/>
      <c r="AB132" s="39" t="s">
        <v>19</v>
      </c>
      <c r="AC132" s="99"/>
      <c r="AD132" s="56"/>
      <c r="AE132" s="39" t="s">
        <v>140</v>
      </c>
      <c r="AF132" s="42"/>
      <c r="AG132" s="19" t="s">
        <v>31</v>
      </c>
      <c r="AH132" s="56"/>
      <c r="AI132" s="39" t="s">
        <v>19</v>
      </c>
      <c r="AJ132" s="99"/>
      <c r="AK132" s="56"/>
    </row>
    <row r="133" spans="1:37" ht="28.5" customHeight="1">
      <c r="A133" s="244"/>
      <c r="B133" s="233"/>
      <c r="C133" s="39" t="s">
        <v>140</v>
      </c>
      <c r="D133" s="42"/>
      <c r="E133" s="19" t="s">
        <v>117</v>
      </c>
      <c r="F133" s="56"/>
      <c r="G133" s="39" t="s">
        <v>19</v>
      </c>
      <c r="H133" s="99"/>
      <c r="I133" s="56"/>
      <c r="J133" s="39" t="s">
        <v>140</v>
      </c>
      <c r="K133" s="42"/>
      <c r="L133" s="19" t="s">
        <v>117</v>
      </c>
      <c r="M133" s="56"/>
      <c r="N133" s="39" t="s">
        <v>19</v>
      </c>
      <c r="O133" s="99"/>
      <c r="P133" s="56"/>
      <c r="Q133" s="39" t="s">
        <v>140</v>
      </c>
      <c r="R133" s="42"/>
      <c r="S133" s="19" t="s">
        <v>117</v>
      </c>
      <c r="T133" s="56"/>
      <c r="U133" s="39" t="s">
        <v>19</v>
      </c>
      <c r="V133" s="99"/>
      <c r="W133" s="56"/>
      <c r="X133" s="39" t="s">
        <v>140</v>
      </c>
      <c r="Y133" s="42"/>
      <c r="Z133" s="19" t="s">
        <v>117</v>
      </c>
      <c r="AA133" s="56"/>
      <c r="AB133" s="39" t="s">
        <v>19</v>
      </c>
      <c r="AC133" s="99"/>
      <c r="AD133" s="56"/>
      <c r="AE133" s="39" t="s">
        <v>140</v>
      </c>
      <c r="AF133" s="42"/>
      <c r="AG133" s="19" t="s">
        <v>117</v>
      </c>
      <c r="AH133" s="56"/>
      <c r="AI133" s="39" t="s">
        <v>19</v>
      </c>
      <c r="AJ133" s="99"/>
      <c r="AK133" s="56"/>
    </row>
    <row r="134" spans="1:37" ht="15" customHeight="1">
      <c r="A134" s="243" t="s">
        <v>157</v>
      </c>
      <c r="B134" s="245" t="s">
        <v>180</v>
      </c>
      <c r="C134" s="39" t="s">
        <v>140</v>
      </c>
      <c r="D134" s="42"/>
      <c r="E134" s="19" t="s">
        <v>31</v>
      </c>
      <c r="F134" s="56">
        <v>0</v>
      </c>
      <c r="G134" s="39" t="s">
        <v>19</v>
      </c>
      <c r="H134" s="99">
        <v>0</v>
      </c>
      <c r="I134" s="56"/>
      <c r="J134" s="39" t="s">
        <v>140</v>
      </c>
      <c r="K134" s="42">
        <v>5</v>
      </c>
      <c r="L134" s="19" t="s">
        <v>31</v>
      </c>
      <c r="M134" s="56">
        <v>10</v>
      </c>
      <c r="N134" s="39" t="s">
        <v>19</v>
      </c>
      <c r="O134" s="99">
        <v>1</v>
      </c>
      <c r="P134" s="56">
        <v>1.5</v>
      </c>
      <c r="Q134" s="39" t="s">
        <v>140</v>
      </c>
      <c r="R134" s="42">
        <v>5</v>
      </c>
      <c r="S134" s="19" t="s">
        <v>31</v>
      </c>
      <c r="T134" s="56">
        <v>10</v>
      </c>
      <c r="U134" s="39" t="s">
        <v>19</v>
      </c>
      <c r="V134" s="99">
        <v>0.5</v>
      </c>
      <c r="W134" s="56">
        <v>0.8</v>
      </c>
      <c r="X134" s="39" t="s">
        <v>140</v>
      </c>
      <c r="Y134" s="42"/>
      <c r="Z134" s="19" t="s">
        <v>31</v>
      </c>
      <c r="AA134" s="56"/>
      <c r="AB134" s="39" t="s">
        <v>19</v>
      </c>
      <c r="AC134" s="99"/>
      <c r="AD134" s="56"/>
      <c r="AE134" s="39" t="s">
        <v>140</v>
      </c>
      <c r="AF134" s="42"/>
      <c r="AG134" s="19" t="s">
        <v>31</v>
      </c>
      <c r="AH134" s="56"/>
      <c r="AI134" s="39" t="s">
        <v>19</v>
      </c>
      <c r="AJ134" s="99"/>
      <c r="AK134" s="56"/>
    </row>
    <row r="135" spans="1:37" ht="15" customHeight="1">
      <c r="A135" s="244"/>
      <c r="B135" s="246"/>
      <c r="C135" s="39" t="s">
        <v>140</v>
      </c>
      <c r="D135" s="42"/>
      <c r="E135" s="19" t="s">
        <v>117</v>
      </c>
      <c r="F135" s="56"/>
      <c r="G135" s="39" t="s">
        <v>19</v>
      </c>
      <c r="H135" s="99"/>
      <c r="I135" s="56"/>
      <c r="J135" s="39" t="s">
        <v>140</v>
      </c>
      <c r="K135" s="42"/>
      <c r="L135" s="19" t="s">
        <v>117</v>
      </c>
      <c r="M135" s="56"/>
      <c r="N135" s="39" t="s">
        <v>19</v>
      </c>
      <c r="O135" s="99"/>
      <c r="P135" s="56"/>
      <c r="Q135" s="39" t="s">
        <v>140</v>
      </c>
      <c r="R135" s="42"/>
      <c r="S135" s="19" t="s">
        <v>117</v>
      </c>
      <c r="T135" s="56"/>
      <c r="U135" s="39" t="s">
        <v>19</v>
      </c>
      <c r="V135" s="99">
        <v>0.5</v>
      </c>
      <c r="W135" s="56">
        <v>0.8</v>
      </c>
      <c r="X135" s="39" t="s">
        <v>140</v>
      </c>
      <c r="Y135" s="42"/>
      <c r="Z135" s="19" t="s">
        <v>117</v>
      </c>
      <c r="AA135" s="56"/>
      <c r="AB135" s="39" t="s">
        <v>19</v>
      </c>
      <c r="AC135" s="99"/>
      <c r="AD135" s="56"/>
      <c r="AE135" s="39" t="s">
        <v>140</v>
      </c>
      <c r="AF135" s="42"/>
      <c r="AG135" s="19" t="s">
        <v>117</v>
      </c>
      <c r="AH135" s="56"/>
      <c r="AI135" s="39" t="s">
        <v>19</v>
      </c>
      <c r="AJ135" s="99"/>
      <c r="AK135" s="56"/>
    </row>
    <row r="136" spans="1:37" ht="15" customHeight="1">
      <c r="A136" s="243" t="s">
        <v>158</v>
      </c>
      <c r="B136" s="245" t="s">
        <v>181</v>
      </c>
      <c r="C136" s="39" t="s">
        <v>140</v>
      </c>
      <c r="D136" s="42"/>
      <c r="E136" s="19" t="s">
        <v>31</v>
      </c>
      <c r="F136" s="56"/>
      <c r="G136" s="39" t="s">
        <v>19</v>
      </c>
      <c r="H136" s="99"/>
      <c r="I136" s="56"/>
      <c r="J136" s="39" t="s">
        <v>140</v>
      </c>
      <c r="K136" s="42"/>
      <c r="L136" s="19" t="s">
        <v>31</v>
      </c>
      <c r="M136" s="56"/>
      <c r="N136" s="39" t="s">
        <v>19</v>
      </c>
      <c r="O136" s="99"/>
      <c r="P136" s="56"/>
      <c r="Q136" s="39" t="s">
        <v>140</v>
      </c>
      <c r="R136" s="42"/>
      <c r="S136" s="19" t="s">
        <v>31</v>
      </c>
      <c r="T136" s="56"/>
      <c r="U136" s="39" t="s">
        <v>19</v>
      </c>
      <c r="V136" s="99">
        <v>1</v>
      </c>
      <c r="W136" s="56">
        <v>1.5</v>
      </c>
      <c r="X136" s="39" t="s">
        <v>140</v>
      </c>
      <c r="Y136" s="42"/>
      <c r="Z136" s="19" t="s">
        <v>31</v>
      </c>
      <c r="AA136" s="56"/>
      <c r="AB136" s="39" t="s">
        <v>19</v>
      </c>
      <c r="AC136" s="99"/>
      <c r="AD136" s="56"/>
      <c r="AE136" s="39" t="s">
        <v>140</v>
      </c>
      <c r="AF136" s="42"/>
      <c r="AG136" s="19" t="s">
        <v>31</v>
      </c>
      <c r="AH136" s="56"/>
      <c r="AI136" s="39" t="s">
        <v>19</v>
      </c>
      <c r="AJ136" s="99"/>
      <c r="AK136" s="56"/>
    </row>
    <row r="137" spans="1:37" ht="15" customHeight="1">
      <c r="A137" s="244"/>
      <c r="B137" s="246"/>
      <c r="C137" s="39" t="s">
        <v>140</v>
      </c>
      <c r="D137" s="42"/>
      <c r="E137" s="19" t="s">
        <v>117</v>
      </c>
      <c r="F137" s="56"/>
      <c r="G137" s="39" t="s">
        <v>19</v>
      </c>
      <c r="H137" s="99"/>
      <c r="I137" s="56"/>
      <c r="J137" s="39" t="s">
        <v>140</v>
      </c>
      <c r="K137" s="42"/>
      <c r="L137" s="19" t="s">
        <v>117</v>
      </c>
      <c r="M137" s="56"/>
      <c r="N137" s="39" t="s">
        <v>19</v>
      </c>
      <c r="O137" s="99"/>
      <c r="P137" s="56"/>
      <c r="Q137" s="39" t="s">
        <v>140</v>
      </c>
      <c r="R137" s="42"/>
      <c r="S137" s="19" t="s">
        <v>117</v>
      </c>
      <c r="T137" s="56"/>
      <c r="U137" s="39" t="s">
        <v>19</v>
      </c>
      <c r="V137" s="99"/>
      <c r="W137" s="56"/>
      <c r="X137" s="39" t="s">
        <v>140</v>
      </c>
      <c r="Y137" s="42"/>
      <c r="Z137" s="19" t="s">
        <v>117</v>
      </c>
      <c r="AA137" s="56"/>
      <c r="AB137" s="39" t="s">
        <v>19</v>
      </c>
      <c r="AC137" s="99"/>
      <c r="AD137" s="56"/>
      <c r="AE137" s="39" t="s">
        <v>140</v>
      </c>
      <c r="AF137" s="42"/>
      <c r="AG137" s="19" t="s">
        <v>117</v>
      </c>
      <c r="AH137" s="56"/>
      <c r="AI137" s="39" t="s">
        <v>19</v>
      </c>
      <c r="AJ137" s="99"/>
      <c r="AK137" s="56"/>
    </row>
    <row r="138" spans="1:37" ht="15" customHeight="1">
      <c r="A138" s="243" t="s">
        <v>159</v>
      </c>
      <c r="B138" s="245" t="s">
        <v>165</v>
      </c>
      <c r="C138" s="39" t="s">
        <v>140</v>
      </c>
      <c r="D138" s="42"/>
      <c r="E138" s="19" t="s">
        <v>31</v>
      </c>
      <c r="F138" s="56">
        <v>0</v>
      </c>
      <c r="G138" s="39" t="s">
        <v>19</v>
      </c>
      <c r="H138" s="99">
        <v>0</v>
      </c>
      <c r="I138" s="56"/>
      <c r="J138" s="39" t="s">
        <v>140</v>
      </c>
      <c r="K138" s="42"/>
      <c r="L138" s="19" t="s">
        <v>31</v>
      </c>
      <c r="M138" s="56"/>
      <c r="N138" s="39" t="s">
        <v>19</v>
      </c>
      <c r="O138" s="99"/>
      <c r="P138" s="56"/>
      <c r="Q138" s="39" t="s">
        <v>140</v>
      </c>
      <c r="R138" s="42"/>
      <c r="S138" s="19" t="s">
        <v>31</v>
      </c>
      <c r="T138" s="56"/>
      <c r="U138" s="39" t="s">
        <v>19</v>
      </c>
      <c r="V138" s="99"/>
      <c r="W138" s="56"/>
      <c r="X138" s="39" t="s">
        <v>140</v>
      </c>
      <c r="Y138" s="42"/>
      <c r="Z138" s="19" t="s">
        <v>31</v>
      </c>
      <c r="AA138" s="56"/>
      <c r="AB138" s="39" t="s">
        <v>19</v>
      </c>
      <c r="AC138" s="99"/>
      <c r="AD138" s="56"/>
      <c r="AE138" s="39" t="s">
        <v>140</v>
      </c>
      <c r="AF138" s="42"/>
      <c r="AG138" s="19" t="s">
        <v>31</v>
      </c>
      <c r="AH138" s="56"/>
      <c r="AI138" s="39" t="s">
        <v>19</v>
      </c>
      <c r="AJ138" s="99"/>
      <c r="AK138" s="56"/>
    </row>
    <row r="139" spans="1:37" ht="15" customHeight="1">
      <c r="A139" s="244"/>
      <c r="B139" s="246"/>
      <c r="C139" s="39" t="s">
        <v>140</v>
      </c>
      <c r="D139" s="42"/>
      <c r="E139" s="19" t="s">
        <v>117</v>
      </c>
      <c r="F139" s="56"/>
      <c r="G139" s="39" t="s">
        <v>19</v>
      </c>
      <c r="H139" s="99"/>
      <c r="I139" s="56"/>
      <c r="J139" s="39" t="s">
        <v>140</v>
      </c>
      <c r="K139" s="42"/>
      <c r="L139" s="19" t="s">
        <v>117</v>
      </c>
      <c r="M139" s="56"/>
      <c r="N139" s="39" t="s">
        <v>19</v>
      </c>
      <c r="O139" s="99"/>
      <c r="P139" s="56"/>
      <c r="Q139" s="39" t="s">
        <v>140</v>
      </c>
      <c r="R139" s="42"/>
      <c r="S139" s="19" t="s">
        <v>117</v>
      </c>
      <c r="T139" s="56"/>
      <c r="U139" s="39" t="s">
        <v>19</v>
      </c>
      <c r="V139" s="99"/>
      <c r="W139" s="56"/>
      <c r="X139" s="39" t="s">
        <v>140</v>
      </c>
      <c r="Y139" s="42"/>
      <c r="Z139" s="19" t="s">
        <v>117</v>
      </c>
      <c r="AA139" s="56"/>
      <c r="AB139" s="39" t="s">
        <v>19</v>
      </c>
      <c r="AC139" s="99"/>
      <c r="AD139" s="56"/>
      <c r="AE139" s="39" t="s">
        <v>140</v>
      </c>
      <c r="AF139" s="42"/>
      <c r="AG139" s="19" t="s">
        <v>117</v>
      </c>
      <c r="AH139" s="56"/>
      <c r="AI139" s="39" t="s">
        <v>19</v>
      </c>
      <c r="AJ139" s="99"/>
      <c r="AK139" s="56"/>
    </row>
    <row r="140" spans="1:37" ht="15" customHeight="1">
      <c r="A140" s="243" t="s">
        <v>160</v>
      </c>
      <c r="B140" s="245" t="s">
        <v>184</v>
      </c>
      <c r="C140" s="39" t="s">
        <v>140</v>
      </c>
      <c r="D140" s="42">
        <v>1</v>
      </c>
      <c r="E140" s="19" t="s">
        <v>31</v>
      </c>
      <c r="F140" s="56">
        <v>0</v>
      </c>
      <c r="G140" s="39" t="s">
        <v>19</v>
      </c>
      <c r="H140" s="99">
        <v>0</v>
      </c>
      <c r="I140" s="56">
        <v>0</v>
      </c>
      <c r="J140" s="39" t="s">
        <v>140</v>
      </c>
      <c r="K140" s="42">
        <v>1</v>
      </c>
      <c r="L140" s="19" t="s">
        <v>31</v>
      </c>
      <c r="M140" s="56">
        <v>50</v>
      </c>
      <c r="N140" s="39" t="s">
        <v>19</v>
      </c>
      <c r="O140" s="99">
        <v>4.5</v>
      </c>
      <c r="P140" s="56">
        <v>6.8</v>
      </c>
      <c r="Q140" s="39" t="s">
        <v>140</v>
      </c>
      <c r="R140" s="42">
        <v>1</v>
      </c>
      <c r="S140" s="19" t="s">
        <v>31</v>
      </c>
      <c r="T140" s="56">
        <v>50</v>
      </c>
      <c r="U140" s="39" t="s">
        <v>19</v>
      </c>
      <c r="V140" s="99">
        <v>2.5</v>
      </c>
      <c r="W140" s="56">
        <v>3.8</v>
      </c>
      <c r="X140" s="39" t="s">
        <v>140</v>
      </c>
      <c r="Y140" s="42">
        <v>1</v>
      </c>
      <c r="Z140" s="19" t="s">
        <v>31</v>
      </c>
      <c r="AA140" s="56">
        <v>50</v>
      </c>
      <c r="AB140" s="39" t="s">
        <v>19</v>
      </c>
      <c r="AC140" s="99">
        <v>3</v>
      </c>
      <c r="AD140" s="56">
        <v>4.5</v>
      </c>
      <c r="AE140" s="39" t="s">
        <v>140</v>
      </c>
      <c r="AF140" s="42">
        <v>1</v>
      </c>
      <c r="AG140" s="19" t="s">
        <v>31</v>
      </c>
      <c r="AH140" s="56">
        <v>50</v>
      </c>
      <c r="AI140" s="39" t="s">
        <v>19</v>
      </c>
      <c r="AJ140" s="99">
        <v>3</v>
      </c>
      <c r="AK140" s="56">
        <v>4.5</v>
      </c>
    </row>
    <row r="141" spans="1:37" ht="15" customHeight="1">
      <c r="A141" s="244"/>
      <c r="B141" s="246"/>
      <c r="C141" s="39" t="s">
        <v>140</v>
      </c>
      <c r="D141" s="42">
        <v>0</v>
      </c>
      <c r="E141" s="19" t="s">
        <v>117</v>
      </c>
      <c r="F141" s="56"/>
      <c r="G141" s="39" t="s">
        <v>19</v>
      </c>
      <c r="H141" s="99"/>
      <c r="I141" s="56"/>
      <c r="J141" s="39" t="s">
        <v>140</v>
      </c>
      <c r="K141" s="42"/>
      <c r="L141" s="19" t="s">
        <v>117</v>
      </c>
      <c r="M141" s="56"/>
      <c r="N141" s="39" t="s">
        <v>19</v>
      </c>
      <c r="O141" s="99"/>
      <c r="P141" s="56"/>
      <c r="Q141" s="39" t="s">
        <v>140</v>
      </c>
      <c r="R141" s="42"/>
      <c r="S141" s="19" t="s">
        <v>117</v>
      </c>
      <c r="T141" s="56"/>
      <c r="U141" s="39" t="s">
        <v>19</v>
      </c>
      <c r="V141" s="99"/>
      <c r="W141" s="56"/>
      <c r="X141" s="39" t="s">
        <v>140</v>
      </c>
      <c r="Y141" s="42"/>
      <c r="Z141" s="19" t="s">
        <v>117</v>
      </c>
      <c r="AA141" s="56"/>
      <c r="AB141" s="39" t="s">
        <v>19</v>
      </c>
      <c r="AC141" s="99"/>
      <c r="AD141" s="56"/>
      <c r="AE141" s="39" t="s">
        <v>140</v>
      </c>
      <c r="AF141" s="42"/>
      <c r="AG141" s="19" t="s">
        <v>117</v>
      </c>
      <c r="AH141" s="56"/>
      <c r="AI141" s="39" t="s">
        <v>19</v>
      </c>
      <c r="AJ141" s="99"/>
      <c r="AK141" s="56"/>
    </row>
    <row r="142" spans="1:37" ht="15" customHeight="1">
      <c r="A142" s="243" t="s">
        <v>182</v>
      </c>
      <c r="B142" s="245" t="s">
        <v>268</v>
      </c>
      <c r="C142" s="39" t="s">
        <v>140</v>
      </c>
      <c r="D142" s="42">
        <v>0</v>
      </c>
      <c r="E142" s="19" t="s">
        <v>31</v>
      </c>
      <c r="F142" s="56">
        <v>0</v>
      </c>
      <c r="G142" s="39" t="s">
        <v>19</v>
      </c>
      <c r="H142" s="99">
        <v>0</v>
      </c>
      <c r="I142" s="56">
        <v>0</v>
      </c>
      <c r="J142" s="39" t="s">
        <v>140</v>
      </c>
      <c r="K142" s="42">
        <v>5</v>
      </c>
      <c r="L142" s="19" t="s">
        <v>31</v>
      </c>
      <c r="M142" s="56">
        <v>50</v>
      </c>
      <c r="N142" s="39" t="s">
        <v>19</v>
      </c>
      <c r="O142" s="99">
        <v>2</v>
      </c>
      <c r="P142" s="56">
        <v>3</v>
      </c>
      <c r="Q142" s="39" t="s">
        <v>140</v>
      </c>
      <c r="R142" s="42">
        <v>5</v>
      </c>
      <c r="S142" s="19" t="s">
        <v>31</v>
      </c>
      <c r="T142" s="56">
        <v>3</v>
      </c>
      <c r="U142" s="39" t="s">
        <v>19</v>
      </c>
      <c r="V142" s="99">
        <v>2</v>
      </c>
      <c r="W142" s="56">
        <v>2.3</v>
      </c>
      <c r="X142" s="39" t="s">
        <v>140</v>
      </c>
      <c r="Y142" s="42">
        <v>5</v>
      </c>
      <c r="Z142" s="19" t="s">
        <v>31</v>
      </c>
      <c r="AA142" s="56">
        <v>60</v>
      </c>
      <c r="AB142" s="39" t="s">
        <v>19</v>
      </c>
      <c r="AC142" s="99">
        <v>1.5</v>
      </c>
      <c r="AD142" s="56">
        <v>2.3</v>
      </c>
      <c r="AE142" s="39" t="s">
        <v>140</v>
      </c>
      <c r="AF142" s="42">
        <v>5</v>
      </c>
      <c r="AG142" s="19" t="s">
        <v>31</v>
      </c>
      <c r="AH142" s="56">
        <v>60</v>
      </c>
      <c r="AI142" s="39" t="s">
        <v>19</v>
      </c>
      <c r="AJ142" s="99">
        <v>1.5</v>
      </c>
      <c r="AK142" s="56">
        <v>2.3</v>
      </c>
    </row>
    <row r="143" spans="1:37" ht="15" customHeight="1">
      <c r="A143" s="244"/>
      <c r="B143" s="246"/>
      <c r="C143" s="39" t="s">
        <v>140</v>
      </c>
      <c r="D143" s="42">
        <v>0</v>
      </c>
      <c r="E143" s="19" t="s">
        <v>117</v>
      </c>
      <c r="F143" s="56">
        <v>0</v>
      </c>
      <c r="G143" s="39" t="s">
        <v>19</v>
      </c>
      <c r="H143" s="99">
        <v>0</v>
      </c>
      <c r="I143" s="56">
        <v>0</v>
      </c>
      <c r="J143" s="39" t="s">
        <v>140</v>
      </c>
      <c r="K143" s="42"/>
      <c r="L143" s="19" t="s">
        <v>117</v>
      </c>
      <c r="M143" s="56"/>
      <c r="N143" s="39" t="s">
        <v>19</v>
      </c>
      <c r="O143" s="99"/>
      <c r="P143" s="56"/>
      <c r="Q143" s="39" t="s">
        <v>140</v>
      </c>
      <c r="R143" s="42"/>
      <c r="S143" s="19" t="s">
        <v>117</v>
      </c>
      <c r="T143" s="56"/>
      <c r="U143" s="39" t="s">
        <v>19</v>
      </c>
      <c r="V143" s="99"/>
      <c r="W143" s="56"/>
      <c r="X143" s="39" t="s">
        <v>140</v>
      </c>
      <c r="Y143" s="42"/>
      <c r="Z143" s="19" t="s">
        <v>117</v>
      </c>
      <c r="AA143" s="56"/>
      <c r="AB143" s="39" t="s">
        <v>19</v>
      </c>
      <c r="AC143" s="99"/>
      <c r="AD143" s="56"/>
      <c r="AE143" s="39" t="s">
        <v>140</v>
      </c>
      <c r="AF143" s="42"/>
      <c r="AG143" s="19" t="s">
        <v>117</v>
      </c>
      <c r="AH143" s="56"/>
      <c r="AI143" s="39" t="s">
        <v>19</v>
      </c>
      <c r="AJ143" s="99"/>
      <c r="AK143" s="56"/>
    </row>
    <row r="144" spans="1:37" ht="15" customHeight="1">
      <c r="A144" s="243" t="s">
        <v>185</v>
      </c>
      <c r="B144" s="245" t="s">
        <v>301</v>
      </c>
      <c r="C144" s="39" t="s">
        <v>140</v>
      </c>
      <c r="D144" s="42"/>
      <c r="E144" s="19" t="s">
        <v>31</v>
      </c>
      <c r="F144" s="56"/>
      <c r="G144" s="39" t="s">
        <v>19</v>
      </c>
      <c r="H144" s="99"/>
      <c r="I144" s="56"/>
      <c r="J144" s="39" t="s">
        <v>140</v>
      </c>
      <c r="K144" s="42">
        <v>2</v>
      </c>
      <c r="L144" s="19" t="s">
        <v>31</v>
      </c>
      <c r="M144" s="56">
        <v>50</v>
      </c>
      <c r="N144" s="39" t="s">
        <v>19</v>
      </c>
      <c r="O144" s="99">
        <v>0.5</v>
      </c>
      <c r="P144" s="56">
        <v>0.8</v>
      </c>
      <c r="Q144" s="39" t="s">
        <v>140</v>
      </c>
      <c r="R144" s="42">
        <v>4</v>
      </c>
      <c r="S144" s="19" t="s">
        <v>31</v>
      </c>
      <c r="T144" s="56">
        <v>100</v>
      </c>
      <c r="U144" s="39" t="s">
        <v>19</v>
      </c>
      <c r="V144" s="99">
        <v>1.5</v>
      </c>
      <c r="W144" s="56">
        <v>2.3</v>
      </c>
      <c r="X144" s="39" t="s">
        <v>140</v>
      </c>
      <c r="Y144" s="42">
        <v>4</v>
      </c>
      <c r="Z144" s="19" t="s">
        <v>31</v>
      </c>
      <c r="AA144" s="56">
        <v>100</v>
      </c>
      <c r="AB144" s="39" t="s">
        <v>19</v>
      </c>
      <c r="AC144" s="99">
        <v>1.5</v>
      </c>
      <c r="AD144" s="56">
        <v>2.3</v>
      </c>
      <c r="AE144" s="39" t="s">
        <v>140</v>
      </c>
      <c r="AF144" s="42">
        <v>4</v>
      </c>
      <c r="AG144" s="19" t="s">
        <v>31</v>
      </c>
      <c r="AH144" s="56">
        <v>100</v>
      </c>
      <c r="AI144" s="39" t="s">
        <v>19</v>
      </c>
      <c r="AJ144" s="99">
        <v>1.5</v>
      </c>
      <c r="AK144" s="56">
        <v>2.3</v>
      </c>
    </row>
    <row r="145" spans="1:37" ht="15" customHeight="1">
      <c r="A145" s="244"/>
      <c r="B145" s="246"/>
      <c r="C145" s="39" t="s">
        <v>140</v>
      </c>
      <c r="D145" s="42"/>
      <c r="E145" s="19" t="s">
        <v>117</v>
      </c>
      <c r="F145" s="56"/>
      <c r="G145" s="39" t="s">
        <v>19</v>
      </c>
      <c r="H145" s="99"/>
      <c r="I145" s="56"/>
      <c r="J145" s="39" t="s">
        <v>140</v>
      </c>
      <c r="K145" s="42"/>
      <c r="L145" s="19" t="s">
        <v>117</v>
      </c>
      <c r="M145" s="56"/>
      <c r="N145" s="39" t="s">
        <v>19</v>
      </c>
      <c r="O145" s="99"/>
      <c r="P145" s="56"/>
      <c r="Q145" s="39" t="s">
        <v>140</v>
      </c>
      <c r="R145" s="42"/>
      <c r="S145" s="19" t="s">
        <v>117</v>
      </c>
      <c r="T145" s="56"/>
      <c r="U145" s="39" t="s">
        <v>19</v>
      </c>
      <c r="V145" s="99"/>
      <c r="W145" s="56"/>
      <c r="X145" s="39" t="s">
        <v>140</v>
      </c>
      <c r="Y145" s="42"/>
      <c r="Z145" s="19" t="s">
        <v>117</v>
      </c>
      <c r="AA145" s="56"/>
      <c r="AB145" s="39" t="s">
        <v>19</v>
      </c>
      <c r="AC145" s="99"/>
      <c r="AD145" s="56"/>
      <c r="AE145" s="39" t="s">
        <v>140</v>
      </c>
      <c r="AF145" s="42"/>
      <c r="AG145" s="19" t="s">
        <v>117</v>
      </c>
      <c r="AH145" s="56"/>
      <c r="AI145" s="39" t="s">
        <v>19</v>
      </c>
      <c r="AJ145" s="99"/>
      <c r="AK145" s="56"/>
    </row>
    <row r="146" spans="1:37" ht="15" customHeight="1">
      <c r="A146" s="243" t="s">
        <v>217</v>
      </c>
      <c r="B146" s="245" t="s">
        <v>215</v>
      </c>
      <c r="C146" s="39" t="s">
        <v>140</v>
      </c>
      <c r="D146" s="42">
        <v>1</v>
      </c>
      <c r="E146" s="19" t="s">
        <v>31</v>
      </c>
      <c r="F146" s="56">
        <v>100</v>
      </c>
      <c r="G146" s="39" t="s">
        <v>19</v>
      </c>
      <c r="H146" s="99">
        <v>0.5</v>
      </c>
      <c r="I146" s="56">
        <v>0.8</v>
      </c>
      <c r="J146" s="39" t="s">
        <v>140</v>
      </c>
      <c r="K146" s="42">
        <v>1</v>
      </c>
      <c r="L146" s="19" t="s">
        <v>31</v>
      </c>
      <c r="M146" s="56">
        <v>130</v>
      </c>
      <c r="N146" s="39" t="s">
        <v>19</v>
      </c>
      <c r="O146" s="99">
        <v>0.5</v>
      </c>
      <c r="P146" s="56">
        <v>0.8</v>
      </c>
      <c r="Q146" s="39" t="s">
        <v>140</v>
      </c>
      <c r="R146" s="42">
        <v>4</v>
      </c>
      <c r="S146" s="19" t="s">
        <v>31</v>
      </c>
      <c r="T146" s="56">
        <v>160</v>
      </c>
      <c r="U146" s="39" t="s">
        <v>19</v>
      </c>
      <c r="V146" s="99">
        <v>0.5</v>
      </c>
      <c r="W146" s="56">
        <v>0.8</v>
      </c>
      <c r="X146" s="39" t="s">
        <v>140</v>
      </c>
      <c r="Y146" s="42">
        <v>4</v>
      </c>
      <c r="Z146" s="19" t="s">
        <v>31</v>
      </c>
      <c r="AA146" s="56">
        <v>160</v>
      </c>
      <c r="AB146" s="39" t="s">
        <v>19</v>
      </c>
      <c r="AC146" s="99">
        <v>0.5</v>
      </c>
      <c r="AD146" s="56">
        <v>0.8</v>
      </c>
      <c r="AE146" s="39" t="s">
        <v>140</v>
      </c>
      <c r="AF146" s="42">
        <v>4</v>
      </c>
      <c r="AG146" s="19" t="s">
        <v>31</v>
      </c>
      <c r="AH146" s="56">
        <v>160</v>
      </c>
      <c r="AI146" s="39" t="s">
        <v>19</v>
      </c>
      <c r="AJ146" s="99">
        <v>0.5</v>
      </c>
      <c r="AK146" s="56">
        <v>0.8</v>
      </c>
    </row>
    <row r="147" spans="1:37" ht="15" customHeight="1">
      <c r="A147" s="244"/>
      <c r="B147" s="246"/>
      <c r="C147" s="39" t="s">
        <v>140</v>
      </c>
      <c r="D147" s="42"/>
      <c r="E147" s="19" t="s">
        <v>117</v>
      </c>
      <c r="F147" s="56"/>
      <c r="G147" s="39" t="s">
        <v>19</v>
      </c>
      <c r="H147" s="99"/>
      <c r="I147" s="56"/>
      <c r="J147" s="39" t="s">
        <v>140</v>
      </c>
      <c r="K147" s="42"/>
      <c r="L147" s="19" t="s">
        <v>117</v>
      </c>
      <c r="M147" s="56"/>
      <c r="N147" s="39" t="s">
        <v>19</v>
      </c>
      <c r="O147" s="99"/>
      <c r="P147" s="56"/>
      <c r="Q147" s="39" t="s">
        <v>140</v>
      </c>
      <c r="R147" s="42"/>
      <c r="S147" s="19" t="s">
        <v>117</v>
      </c>
      <c r="T147" s="56"/>
      <c r="U147" s="39" t="s">
        <v>19</v>
      </c>
      <c r="V147" s="99"/>
      <c r="W147" s="56"/>
      <c r="X147" s="39" t="s">
        <v>140</v>
      </c>
      <c r="Y147" s="42"/>
      <c r="Z147" s="19" t="s">
        <v>117</v>
      </c>
      <c r="AA147" s="56"/>
      <c r="AB147" s="39" t="s">
        <v>19</v>
      </c>
      <c r="AC147" s="99"/>
      <c r="AD147" s="56"/>
      <c r="AE147" s="39" t="s">
        <v>140</v>
      </c>
      <c r="AF147" s="42"/>
      <c r="AG147" s="19" t="s">
        <v>117</v>
      </c>
      <c r="AH147" s="56"/>
      <c r="AI147" s="39" t="s">
        <v>19</v>
      </c>
      <c r="AJ147" s="99"/>
      <c r="AK147" s="56"/>
    </row>
    <row r="148" spans="1:37" ht="15" customHeight="1">
      <c r="A148" s="243" t="s">
        <v>218</v>
      </c>
      <c r="B148" s="245" t="s">
        <v>216</v>
      </c>
      <c r="C148" s="39" t="s">
        <v>140</v>
      </c>
      <c r="D148" s="42">
        <v>4</v>
      </c>
      <c r="E148" s="19" t="s">
        <v>31</v>
      </c>
      <c r="F148" s="56">
        <v>70</v>
      </c>
      <c r="G148" s="39" t="s">
        <v>19</v>
      </c>
      <c r="H148" s="99">
        <v>0.5</v>
      </c>
      <c r="I148" s="56">
        <v>0.8</v>
      </c>
      <c r="J148" s="39" t="s">
        <v>140</v>
      </c>
      <c r="K148" s="42">
        <v>4</v>
      </c>
      <c r="L148" s="19" t="s">
        <v>31</v>
      </c>
      <c r="M148" s="56">
        <v>80</v>
      </c>
      <c r="N148" s="39" t="s">
        <v>19</v>
      </c>
      <c r="O148" s="99">
        <v>0.5</v>
      </c>
      <c r="P148" s="56">
        <v>0.8</v>
      </c>
      <c r="Q148" s="39" t="s">
        <v>140</v>
      </c>
      <c r="R148" s="42">
        <v>4</v>
      </c>
      <c r="S148" s="19" t="s">
        <v>31</v>
      </c>
      <c r="T148" s="56">
        <v>90</v>
      </c>
      <c r="U148" s="39" t="s">
        <v>19</v>
      </c>
      <c r="V148" s="99">
        <v>0.5</v>
      </c>
      <c r="W148" s="56">
        <v>0.8</v>
      </c>
      <c r="X148" s="39" t="s">
        <v>140</v>
      </c>
      <c r="Y148" s="42">
        <v>4</v>
      </c>
      <c r="Z148" s="19" t="s">
        <v>31</v>
      </c>
      <c r="AA148" s="56">
        <v>70</v>
      </c>
      <c r="AB148" s="39" t="s">
        <v>19</v>
      </c>
      <c r="AC148" s="99">
        <v>0.5</v>
      </c>
      <c r="AD148" s="56">
        <v>0.8</v>
      </c>
      <c r="AE148" s="39" t="s">
        <v>140</v>
      </c>
      <c r="AF148" s="42">
        <v>4</v>
      </c>
      <c r="AG148" s="19" t="s">
        <v>31</v>
      </c>
      <c r="AH148" s="56">
        <v>70</v>
      </c>
      <c r="AI148" s="39" t="s">
        <v>19</v>
      </c>
      <c r="AJ148" s="99">
        <v>0.5</v>
      </c>
      <c r="AK148" s="56">
        <v>0.8</v>
      </c>
    </row>
    <row r="149" spans="1:37" ht="15" customHeight="1">
      <c r="A149" s="244"/>
      <c r="B149" s="246"/>
      <c r="C149" s="39" t="s">
        <v>140</v>
      </c>
      <c r="D149" s="42"/>
      <c r="E149" s="19" t="s">
        <v>117</v>
      </c>
      <c r="F149" s="56"/>
      <c r="G149" s="39" t="s">
        <v>19</v>
      </c>
      <c r="H149" s="99"/>
      <c r="I149" s="56"/>
      <c r="J149" s="39" t="s">
        <v>140</v>
      </c>
      <c r="K149" s="42"/>
      <c r="L149" s="19" t="s">
        <v>117</v>
      </c>
      <c r="M149" s="56"/>
      <c r="N149" s="39" t="s">
        <v>19</v>
      </c>
      <c r="O149" s="99"/>
      <c r="P149" s="56"/>
      <c r="Q149" s="39" t="s">
        <v>140</v>
      </c>
      <c r="R149" s="42"/>
      <c r="S149" s="19" t="s">
        <v>117</v>
      </c>
      <c r="T149" s="56"/>
      <c r="U149" s="39" t="s">
        <v>19</v>
      </c>
      <c r="V149" s="99"/>
      <c r="W149" s="56"/>
      <c r="X149" s="39" t="s">
        <v>140</v>
      </c>
      <c r="Y149" s="42"/>
      <c r="Z149" s="19" t="s">
        <v>117</v>
      </c>
      <c r="AA149" s="56"/>
      <c r="AB149" s="39" t="s">
        <v>19</v>
      </c>
      <c r="AC149" s="99"/>
      <c r="AD149" s="56"/>
      <c r="AE149" s="39" t="s">
        <v>140</v>
      </c>
      <c r="AF149" s="42"/>
      <c r="AG149" s="19" t="s">
        <v>117</v>
      </c>
      <c r="AH149" s="56"/>
      <c r="AI149" s="39" t="s">
        <v>19</v>
      </c>
      <c r="AJ149" s="99"/>
      <c r="AK149" s="56"/>
    </row>
    <row r="150" spans="1:37" ht="15" customHeight="1">
      <c r="A150" s="243" t="s">
        <v>269</v>
      </c>
      <c r="B150" s="245" t="s">
        <v>337</v>
      </c>
      <c r="C150" s="39" t="s">
        <v>140</v>
      </c>
      <c r="D150" s="42"/>
      <c r="E150" s="19" t="s">
        <v>31</v>
      </c>
      <c r="F150" s="56">
        <v>0</v>
      </c>
      <c r="G150" s="39" t="s">
        <v>19</v>
      </c>
      <c r="H150" s="99">
        <v>0</v>
      </c>
      <c r="I150" s="56">
        <v>0</v>
      </c>
      <c r="J150" s="39" t="s">
        <v>140</v>
      </c>
      <c r="K150" s="42">
        <v>0</v>
      </c>
      <c r="L150" s="19" t="s">
        <v>31</v>
      </c>
      <c r="M150" s="56">
        <v>0</v>
      </c>
      <c r="N150" s="39" t="s">
        <v>19</v>
      </c>
      <c r="O150" s="99">
        <v>0</v>
      </c>
      <c r="P150" s="56">
        <v>0</v>
      </c>
      <c r="Q150" s="39" t="s">
        <v>140</v>
      </c>
      <c r="R150" s="42">
        <v>0</v>
      </c>
      <c r="S150" s="19" t="s">
        <v>31</v>
      </c>
      <c r="T150" s="56">
        <v>0</v>
      </c>
      <c r="U150" s="39" t="s">
        <v>19</v>
      </c>
      <c r="V150" s="99">
        <v>0</v>
      </c>
      <c r="W150" s="56">
        <v>5</v>
      </c>
      <c r="X150" s="39" t="s">
        <v>140</v>
      </c>
      <c r="Y150" s="42">
        <v>0</v>
      </c>
      <c r="Z150" s="19" t="s">
        <v>31</v>
      </c>
      <c r="AA150" s="56">
        <v>0</v>
      </c>
      <c r="AB150" s="39" t="s">
        <v>19</v>
      </c>
      <c r="AC150" s="99">
        <v>0</v>
      </c>
      <c r="AD150" s="56">
        <v>0</v>
      </c>
      <c r="AE150" s="39" t="s">
        <v>140</v>
      </c>
      <c r="AF150" s="42">
        <v>0</v>
      </c>
      <c r="AG150" s="19" t="s">
        <v>31</v>
      </c>
      <c r="AH150" s="56">
        <v>0</v>
      </c>
      <c r="AI150" s="39" t="s">
        <v>19</v>
      </c>
      <c r="AJ150" s="99">
        <v>0</v>
      </c>
      <c r="AK150" s="56">
        <v>0</v>
      </c>
    </row>
    <row r="151" spans="1:37" ht="15" customHeight="1">
      <c r="A151" s="244"/>
      <c r="B151" s="246"/>
      <c r="C151" s="39" t="s">
        <v>140</v>
      </c>
      <c r="D151" s="42"/>
      <c r="E151" s="19" t="s">
        <v>117</v>
      </c>
      <c r="F151" s="56"/>
      <c r="G151" s="39" t="s">
        <v>19</v>
      </c>
      <c r="H151" s="99"/>
      <c r="I151" s="56"/>
      <c r="J151" s="39" t="s">
        <v>140</v>
      </c>
      <c r="K151" s="42"/>
      <c r="L151" s="19" t="s">
        <v>117</v>
      </c>
      <c r="M151" s="56"/>
      <c r="N151" s="39" t="s">
        <v>19</v>
      </c>
      <c r="O151" s="99"/>
      <c r="P151" s="56"/>
      <c r="Q151" s="39" t="s">
        <v>140</v>
      </c>
      <c r="R151" s="42"/>
      <c r="S151" s="19" t="s">
        <v>117</v>
      </c>
      <c r="T151" s="56"/>
      <c r="U151" s="39" t="s">
        <v>19</v>
      </c>
      <c r="V151" s="99"/>
      <c r="W151" s="56"/>
      <c r="X151" s="39" t="s">
        <v>140</v>
      </c>
      <c r="Y151" s="42"/>
      <c r="Z151" s="19" t="s">
        <v>117</v>
      </c>
      <c r="AA151" s="56"/>
      <c r="AB151" s="39" t="s">
        <v>19</v>
      </c>
      <c r="AC151" s="99"/>
      <c r="AD151" s="56"/>
      <c r="AE151" s="39" t="s">
        <v>140</v>
      </c>
      <c r="AF151" s="42"/>
      <c r="AG151" s="19" t="s">
        <v>117</v>
      </c>
      <c r="AH151" s="56"/>
      <c r="AI151" s="39" t="s">
        <v>19</v>
      </c>
      <c r="AJ151" s="99"/>
      <c r="AK151" s="56"/>
    </row>
    <row r="152" spans="1:37" ht="15" customHeight="1">
      <c r="A152" s="243" t="s">
        <v>300</v>
      </c>
      <c r="B152" s="232" t="s">
        <v>183</v>
      </c>
      <c r="C152" s="39" t="s">
        <v>140</v>
      </c>
      <c r="D152" s="42"/>
      <c r="E152" s="19" t="s">
        <v>31</v>
      </c>
      <c r="F152" s="56"/>
      <c r="G152" s="39" t="s">
        <v>19</v>
      </c>
      <c r="H152" s="99"/>
      <c r="I152" s="56"/>
      <c r="J152" s="39" t="s">
        <v>140</v>
      </c>
      <c r="K152" s="42"/>
      <c r="L152" s="19" t="s">
        <v>31</v>
      </c>
      <c r="M152" s="56"/>
      <c r="N152" s="39" t="s">
        <v>19</v>
      </c>
      <c r="O152" s="99"/>
      <c r="P152" s="56"/>
      <c r="Q152" s="39" t="s">
        <v>140</v>
      </c>
      <c r="R152" s="42"/>
      <c r="S152" s="19" t="s">
        <v>31</v>
      </c>
      <c r="T152" s="56"/>
      <c r="U152" s="39" t="s">
        <v>19</v>
      </c>
      <c r="V152" s="99"/>
      <c r="W152" s="56"/>
      <c r="X152" s="39" t="s">
        <v>140</v>
      </c>
      <c r="Y152" s="42"/>
      <c r="Z152" s="19" t="s">
        <v>31</v>
      </c>
      <c r="AA152" s="56"/>
      <c r="AB152" s="39" t="s">
        <v>19</v>
      </c>
      <c r="AC152" s="99"/>
      <c r="AD152" s="56"/>
      <c r="AE152" s="39" t="s">
        <v>140</v>
      </c>
      <c r="AF152" s="42"/>
      <c r="AG152" s="19" t="s">
        <v>31</v>
      </c>
      <c r="AH152" s="56"/>
      <c r="AI152" s="39" t="s">
        <v>19</v>
      </c>
      <c r="AJ152" s="99"/>
      <c r="AK152" s="56"/>
    </row>
    <row r="153" spans="1:37" ht="15" customHeight="1">
      <c r="A153" s="244"/>
      <c r="B153" s="233"/>
      <c r="C153" s="39" t="s">
        <v>140</v>
      </c>
      <c r="D153" s="42"/>
      <c r="E153" s="19" t="s">
        <v>117</v>
      </c>
      <c r="F153" s="56"/>
      <c r="G153" s="39" t="s">
        <v>19</v>
      </c>
      <c r="H153" s="99"/>
      <c r="I153" s="56"/>
      <c r="J153" s="39" t="s">
        <v>140</v>
      </c>
      <c r="K153" s="42"/>
      <c r="L153" s="19" t="s">
        <v>117</v>
      </c>
      <c r="M153" s="56"/>
      <c r="N153" s="39" t="s">
        <v>19</v>
      </c>
      <c r="O153" s="99"/>
      <c r="P153" s="56"/>
      <c r="Q153" s="39" t="s">
        <v>140</v>
      </c>
      <c r="R153" s="42"/>
      <c r="S153" s="19" t="s">
        <v>117</v>
      </c>
      <c r="T153" s="56"/>
      <c r="U153" s="39" t="s">
        <v>19</v>
      </c>
      <c r="V153" s="99"/>
      <c r="W153" s="56"/>
      <c r="X153" s="39" t="s">
        <v>140</v>
      </c>
      <c r="Y153" s="42"/>
      <c r="Z153" s="19" t="s">
        <v>117</v>
      </c>
      <c r="AA153" s="56"/>
      <c r="AB153" s="39" t="s">
        <v>19</v>
      </c>
      <c r="AC153" s="99"/>
      <c r="AD153" s="56"/>
      <c r="AE153" s="39" t="s">
        <v>140</v>
      </c>
      <c r="AF153" s="42"/>
      <c r="AG153" s="19" t="s">
        <v>117</v>
      </c>
      <c r="AH153" s="56"/>
      <c r="AI153" s="39" t="s">
        <v>19</v>
      </c>
      <c r="AJ153" s="99"/>
      <c r="AK153" s="56"/>
    </row>
    <row r="154" spans="1:37" s="29" customFormat="1" ht="15" customHeight="1">
      <c r="A154" s="251" t="s">
        <v>161</v>
      </c>
      <c r="B154" s="252"/>
      <c r="C154" s="75"/>
      <c r="D154" s="76"/>
      <c r="E154" s="77" t="s">
        <v>31</v>
      </c>
      <c r="F154" s="78">
        <f>F132+F134+F136+F138+F140+F142+F146+F148+F150+F152</f>
        <v>170</v>
      </c>
      <c r="G154" s="79" t="s">
        <v>29</v>
      </c>
      <c r="H154" s="90">
        <f>H132+H134+H136+H138+H140+H142+H146+H148+H150+H152</f>
        <v>1</v>
      </c>
      <c r="I154" s="78">
        <f>I132+I134+I136+I138+I140+I142+I146+I148+I150+I152</f>
        <v>1.6</v>
      </c>
      <c r="J154" s="75"/>
      <c r="K154" s="76"/>
      <c r="L154" s="77" t="s">
        <v>31</v>
      </c>
      <c r="M154" s="78">
        <f>M132+M134+M136+M138+M140+M142+M146+M148+M150+M152</f>
        <v>320</v>
      </c>
      <c r="N154" s="79" t="s">
        <v>29</v>
      </c>
      <c r="O154" s="90">
        <f>O132+O134+O136+O138+O140+O142+O146+O148+O150+O152</f>
        <v>8.5</v>
      </c>
      <c r="P154" s="78">
        <f>P132+P134+P136+P138+P140+P142+P146+P148+P150+P152</f>
        <v>12.900000000000002</v>
      </c>
      <c r="Q154" s="75"/>
      <c r="R154" s="76"/>
      <c r="S154" s="77" t="s">
        <v>31</v>
      </c>
      <c r="T154" s="78">
        <f>T132+T134+T136+T138+T140+T142+T146+T148+T150+T152</f>
        <v>313</v>
      </c>
      <c r="U154" s="79" t="s">
        <v>29</v>
      </c>
      <c r="V154" s="90">
        <f>V132+V134+V136+V138+V140+V142+V146+V148+V150+V152</f>
        <v>7</v>
      </c>
      <c r="W154" s="78">
        <f>W132+W134+W136+W138+W140+W142+W146+W148+W150+W152</f>
        <v>15</v>
      </c>
      <c r="X154" s="75"/>
      <c r="Y154" s="76"/>
      <c r="Z154" s="77" t="s">
        <v>31</v>
      </c>
      <c r="AA154" s="78">
        <f>AA132+AA134+AA136+AA138+AA140+AA142+AA146+AA148+AA150+AA152</f>
        <v>340</v>
      </c>
      <c r="AB154" s="79" t="s">
        <v>29</v>
      </c>
      <c r="AC154" s="90">
        <f>AC132+AC134+AC136+AC138+AC140+AC142+AC146+AC148+AC150+AC152</f>
        <v>5.5</v>
      </c>
      <c r="AD154" s="78">
        <f>AD132+AD134+AD136+AD138+AD140+AD142+AD146+AD148+AD150+AD152</f>
        <v>8.4</v>
      </c>
      <c r="AE154" s="75"/>
      <c r="AF154" s="76"/>
      <c r="AG154" s="77" t="s">
        <v>31</v>
      </c>
      <c r="AH154" s="78">
        <f>AH132+AH134+AH136+AH138+AH140+AH142+AH146+AH148+AH150+AH152</f>
        <v>340</v>
      </c>
      <c r="AI154" s="79" t="s">
        <v>29</v>
      </c>
      <c r="AJ154" s="90">
        <f>AJ132+AJ134+AJ136+AJ138+AJ140+AJ142+AJ146+AJ148+AJ150+AJ152</f>
        <v>5.5</v>
      </c>
      <c r="AK154" s="78">
        <f>AK132+AK134+AK136+AK138+AK140+AK142+AK146+AK148+AK150+AK152</f>
        <v>8.4</v>
      </c>
    </row>
    <row r="155" spans="1:37" s="29" customFormat="1" ht="15" customHeight="1">
      <c r="A155" s="253"/>
      <c r="B155" s="254"/>
      <c r="C155" s="75"/>
      <c r="D155" s="76"/>
      <c r="E155" s="77" t="s">
        <v>117</v>
      </c>
      <c r="F155" s="78">
        <f>F133+F135+F137+F139+F141+F143+F147+F149+F151+F153</f>
        <v>0</v>
      </c>
      <c r="G155" s="80"/>
      <c r="H155" s="90">
        <f>H133+H135+H137+H139+H141+H143+H147+H149+H151+H153</f>
        <v>0</v>
      </c>
      <c r="I155" s="78">
        <f>I133+I135+I137+I139+I141+I143+I147+I149+I151+I153</f>
        <v>0</v>
      </c>
      <c r="J155" s="75"/>
      <c r="K155" s="76"/>
      <c r="L155" s="77" t="s">
        <v>117</v>
      </c>
      <c r="M155" s="78">
        <f>M133+M135+M137+M139+M141+M143+M147+M149+M151+M153</f>
        <v>0</v>
      </c>
      <c r="N155" s="80"/>
      <c r="O155" s="90">
        <f>O133+O135+O137+O139+O141+O143+O147+O149+O151+O153</f>
        <v>0</v>
      </c>
      <c r="P155" s="78">
        <f>P133+P135+P137+P139+P141+P143+P147+P149+P151+P153</f>
        <v>0</v>
      </c>
      <c r="Q155" s="75"/>
      <c r="R155" s="76"/>
      <c r="S155" s="77" t="s">
        <v>117</v>
      </c>
      <c r="T155" s="78">
        <f>T133+T135+T137+T139+T141+T143+T147+T149+T151+T153</f>
        <v>0</v>
      </c>
      <c r="U155" s="80"/>
      <c r="V155" s="90">
        <f>V133+V135+V137+V139+V141+V143+V147+V149+V151+V153</f>
        <v>0.5</v>
      </c>
      <c r="W155" s="78">
        <f>W133+W135+W137+W139+W141+W143+W147+W149+W151+W153</f>
        <v>0.8</v>
      </c>
      <c r="X155" s="75"/>
      <c r="Y155" s="76"/>
      <c r="Z155" s="77" t="s">
        <v>117</v>
      </c>
      <c r="AA155" s="78">
        <f>AA133+AA135+AA137+AA139+AA141+AA143+AA147+AA149+AA151+AA153</f>
        <v>0</v>
      </c>
      <c r="AB155" s="80"/>
      <c r="AC155" s="90">
        <f>AC133+AC135+AC137+AC139+AC141+AC143+AC147+AC149+AC151+AC153</f>
        <v>0</v>
      </c>
      <c r="AD155" s="78">
        <f>AD133+AD135+AD137+AD139+AD141+AD143+AD147+AD149+AD151+AD153</f>
        <v>0</v>
      </c>
      <c r="AE155" s="75"/>
      <c r="AF155" s="76"/>
      <c r="AG155" s="77" t="s">
        <v>117</v>
      </c>
      <c r="AH155" s="78">
        <f>AH133+AH135+AH137+AH139+AH141+AH143+AH147+AH149+AH151+AH153</f>
        <v>0</v>
      </c>
      <c r="AI155" s="80"/>
      <c r="AJ155" s="90">
        <f>AJ133+AJ135+AJ137+AJ139+AJ141+AJ143+AJ147+AJ149+AJ151+AJ153</f>
        <v>0</v>
      </c>
      <c r="AK155" s="78">
        <f>AK133+AK135+AK137+AK139+AK141+AK143+AK147+AK149+AK151+AK153</f>
        <v>0</v>
      </c>
    </row>
    <row r="156" spans="1:37" s="29" customFormat="1" ht="15" customHeight="1">
      <c r="A156" s="255"/>
      <c r="B156" s="256"/>
      <c r="C156" s="75"/>
      <c r="D156" s="81"/>
      <c r="E156" s="82" t="s">
        <v>129</v>
      </c>
      <c r="F156" s="83">
        <f>F154+F155</f>
        <v>170</v>
      </c>
      <c r="G156" s="80"/>
      <c r="H156" s="91">
        <f>H154+H155</f>
        <v>1</v>
      </c>
      <c r="I156" s="83">
        <f>I154+I155</f>
        <v>1.6</v>
      </c>
      <c r="J156" s="75"/>
      <c r="K156" s="81"/>
      <c r="L156" s="82" t="s">
        <v>129</v>
      </c>
      <c r="M156" s="83">
        <f>M154+M155</f>
        <v>320</v>
      </c>
      <c r="N156" s="80"/>
      <c r="O156" s="91">
        <f>O154+O155</f>
        <v>8.5</v>
      </c>
      <c r="P156" s="83">
        <f>P154+P155</f>
        <v>12.900000000000002</v>
      </c>
      <c r="Q156" s="75"/>
      <c r="R156" s="81"/>
      <c r="S156" s="82" t="s">
        <v>129</v>
      </c>
      <c r="T156" s="83">
        <f>T154+T155</f>
        <v>313</v>
      </c>
      <c r="U156" s="80"/>
      <c r="V156" s="91">
        <f>V154+V155</f>
        <v>7.5</v>
      </c>
      <c r="W156" s="83">
        <f>W154+W155</f>
        <v>15.8</v>
      </c>
      <c r="X156" s="75"/>
      <c r="Y156" s="81"/>
      <c r="Z156" s="82" t="s">
        <v>129</v>
      </c>
      <c r="AA156" s="83">
        <f>AA154+AA155</f>
        <v>340</v>
      </c>
      <c r="AB156" s="80"/>
      <c r="AC156" s="91">
        <f>AC154+AC155</f>
        <v>5.5</v>
      </c>
      <c r="AD156" s="83">
        <f>AD154+AD155</f>
        <v>8.4</v>
      </c>
      <c r="AE156" s="75"/>
      <c r="AF156" s="81"/>
      <c r="AG156" s="82" t="s">
        <v>129</v>
      </c>
      <c r="AH156" s="83">
        <f>AH154+AH155</f>
        <v>340</v>
      </c>
      <c r="AI156" s="80"/>
      <c r="AJ156" s="91">
        <f>AJ154+AJ155</f>
        <v>5.5</v>
      </c>
      <c r="AK156" s="83">
        <f>AK154+AK155</f>
        <v>8.4</v>
      </c>
    </row>
    <row r="157" spans="1:37" ht="15" customHeight="1">
      <c r="A157" s="257" t="s">
        <v>162</v>
      </c>
      <c r="B157" s="259" t="s">
        <v>127</v>
      </c>
      <c r="C157" s="34"/>
      <c r="D157" s="43"/>
      <c r="E157" s="37"/>
      <c r="F157" s="57"/>
      <c r="G157" s="51"/>
      <c r="H157" s="101"/>
      <c r="I157" s="60"/>
      <c r="J157" s="34"/>
      <c r="K157" s="43"/>
      <c r="L157" s="37"/>
      <c r="M157" s="57"/>
      <c r="N157" s="51"/>
      <c r="O157" s="101"/>
      <c r="P157" s="60"/>
      <c r="Q157" s="34"/>
      <c r="R157" s="43"/>
      <c r="S157" s="37"/>
      <c r="T157" s="57"/>
      <c r="U157" s="51"/>
      <c r="V157" s="101"/>
      <c r="W157" s="60"/>
      <c r="X157" s="34"/>
      <c r="Y157" s="43"/>
      <c r="Z157" s="37"/>
      <c r="AA157" s="57"/>
      <c r="AB157" s="51"/>
      <c r="AC157" s="101"/>
      <c r="AD157" s="60"/>
      <c r="AE157" s="34"/>
      <c r="AF157" s="43"/>
      <c r="AG157" s="37"/>
      <c r="AH157" s="57"/>
      <c r="AI157" s="51"/>
      <c r="AJ157" s="101"/>
      <c r="AK157" s="60"/>
    </row>
    <row r="158" spans="1:37" ht="15" customHeight="1">
      <c r="A158" s="258"/>
      <c r="B158" s="260"/>
      <c r="C158" s="35"/>
      <c r="D158" s="44"/>
      <c r="E158" s="38"/>
      <c r="F158" s="58"/>
      <c r="G158" s="52"/>
      <c r="H158" s="102"/>
      <c r="I158" s="61"/>
      <c r="J158" s="35"/>
      <c r="K158" s="44"/>
      <c r="L158" s="38"/>
      <c r="M158" s="58"/>
      <c r="N158" s="52"/>
      <c r="O158" s="102"/>
      <c r="P158" s="61"/>
      <c r="Q158" s="35"/>
      <c r="R158" s="44"/>
      <c r="S158" s="38"/>
      <c r="T158" s="58"/>
      <c r="U158" s="52"/>
      <c r="V158" s="102"/>
      <c r="W158" s="61"/>
      <c r="X158" s="35"/>
      <c r="Y158" s="44"/>
      <c r="Z158" s="38"/>
      <c r="AA158" s="58"/>
      <c r="AB158" s="52"/>
      <c r="AC158" s="102"/>
      <c r="AD158" s="61"/>
      <c r="AE158" s="35"/>
      <c r="AF158" s="44"/>
      <c r="AG158" s="38"/>
      <c r="AH158" s="58"/>
      <c r="AI158" s="52"/>
      <c r="AJ158" s="102"/>
      <c r="AK158" s="61"/>
    </row>
    <row r="159" spans="1:37" ht="23.25" customHeight="1">
      <c r="A159" s="243" t="s">
        <v>166</v>
      </c>
      <c r="B159" s="245" t="s">
        <v>179</v>
      </c>
      <c r="C159" s="39" t="s">
        <v>140</v>
      </c>
      <c r="D159" s="42"/>
      <c r="E159" s="19" t="s">
        <v>31</v>
      </c>
      <c r="F159" s="56"/>
      <c r="G159" s="39" t="s">
        <v>19</v>
      </c>
      <c r="H159" s="99"/>
      <c r="I159" s="56"/>
      <c r="J159" s="39" t="s">
        <v>140</v>
      </c>
      <c r="K159" s="42"/>
      <c r="L159" s="19" t="s">
        <v>31</v>
      </c>
      <c r="M159" s="56"/>
      <c r="N159" s="39" t="s">
        <v>19</v>
      </c>
      <c r="O159" s="99"/>
      <c r="P159" s="56"/>
      <c r="Q159" s="39" t="s">
        <v>140</v>
      </c>
      <c r="R159" s="42"/>
      <c r="S159" s="19" t="s">
        <v>31</v>
      </c>
      <c r="T159" s="56"/>
      <c r="U159" s="39" t="s">
        <v>19</v>
      </c>
      <c r="V159" s="99"/>
      <c r="W159" s="56"/>
      <c r="X159" s="39" t="s">
        <v>140</v>
      </c>
      <c r="Y159" s="42"/>
      <c r="Z159" s="19" t="s">
        <v>31</v>
      </c>
      <c r="AA159" s="56"/>
      <c r="AB159" s="39" t="s">
        <v>19</v>
      </c>
      <c r="AC159" s="99"/>
      <c r="AD159" s="56"/>
      <c r="AE159" s="39" t="s">
        <v>140</v>
      </c>
      <c r="AF159" s="42"/>
      <c r="AG159" s="19" t="s">
        <v>31</v>
      </c>
      <c r="AH159" s="56"/>
      <c r="AI159" s="39" t="s">
        <v>19</v>
      </c>
      <c r="AJ159" s="99"/>
      <c r="AK159" s="56"/>
    </row>
    <row r="160" spans="1:37" ht="28.5" customHeight="1">
      <c r="A160" s="244"/>
      <c r="B160" s="246"/>
      <c r="C160" s="39" t="s">
        <v>140</v>
      </c>
      <c r="D160" s="42"/>
      <c r="E160" s="19" t="s">
        <v>117</v>
      </c>
      <c r="F160" s="56"/>
      <c r="G160" s="39" t="s">
        <v>19</v>
      </c>
      <c r="H160" s="99"/>
      <c r="I160" s="56"/>
      <c r="J160" s="39" t="s">
        <v>140</v>
      </c>
      <c r="K160" s="42"/>
      <c r="L160" s="19" t="s">
        <v>117</v>
      </c>
      <c r="M160" s="56"/>
      <c r="N160" s="39" t="s">
        <v>19</v>
      </c>
      <c r="O160" s="99"/>
      <c r="P160" s="56"/>
      <c r="Q160" s="39" t="s">
        <v>140</v>
      </c>
      <c r="R160" s="42"/>
      <c r="S160" s="19" t="s">
        <v>117</v>
      </c>
      <c r="T160" s="56"/>
      <c r="U160" s="39" t="s">
        <v>19</v>
      </c>
      <c r="V160" s="99"/>
      <c r="W160" s="56"/>
      <c r="X160" s="39" t="s">
        <v>140</v>
      </c>
      <c r="Y160" s="42"/>
      <c r="Z160" s="19" t="s">
        <v>117</v>
      </c>
      <c r="AA160" s="56"/>
      <c r="AB160" s="39" t="s">
        <v>19</v>
      </c>
      <c r="AC160" s="99"/>
      <c r="AD160" s="56"/>
      <c r="AE160" s="39" t="s">
        <v>140</v>
      </c>
      <c r="AF160" s="42"/>
      <c r="AG160" s="19" t="s">
        <v>117</v>
      </c>
      <c r="AH160" s="56"/>
      <c r="AI160" s="39" t="s">
        <v>19</v>
      </c>
      <c r="AJ160" s="99"/>
      <c r="AK160" s="56"/>
    </row>
    <row r="161" spans="1:37" ht="15" customHeight="1">
      <c r="A161" s="243" t="s">
        <v>167</v>
      </c>
      <c r="B161" s="245" t="s">
        <v>174</v>
      </c>
      <c r="C161" s="39" t="s">
        <v>140</v>
      </c>
      <c r="D161" s="42"/>
      <c r="E161" s="19" t="s">
        <v>31</v>
      </c>
      <c r="F161" s="56"/>
      <c r="G161" s="39" t="s">
        <v>19</v>
      </c>
      <c r="H161" s="99"/>
      <c r="I161" s="56"/>
      <c r="J161" s="39" t="s">
        <v>140</v>
      </c>
      <c r="K161" s="42"/>
      <c r="L161" s="19" t="s">
        <v>31</v>
      </c>
      <c r="M161" s="56"/>
      <c r="N161" s="39" t="s">
        <v>19</v>
      </c>
      <c r="O161" s="99"/>
      <c r="P161" s="56"/>
      <c r="Q161" s="39" t="s">
        <v>140</v>
      </c>
      <c r="R161" s="42">
        <v>4</v>
      </c>
      <c r="S161" s="19" t="s">
        <v>31</v>
      </c>
      <c r="T161" s="56">
        <v>100</v>
      </c>
      <c r="U161" s="39" t="s">
        <v>19</v>
      </c>
      <c r="V161" s="99">
        <v>2</v>
      </c>
      <c r="W161" s="56">
        <v>3</v>
      </c>
      <c r="X161" s="39" t="s">
        <v>140</v>
      </c>
      <c r="Y161" s="42">
        <v>4</v>
      </c>
      <c r="Z161" s="19" t="s">
        <v>31</v>
      </c>
      <c r="AA161" s="56">
        <v>100</v>
      </c>
      <c r="AB161" s="39" t="s">
        <v>19</v>
      </c>
      <c r="AC161" s="99">
        <v>2</v>
      </c>
      <c r="AD161" s="56">
        <v>3</v>
      </c>
      <c r="AE161" s="39" t="s">
        <v>140</v>
      </c>
      <c r="AF161" s="42">
        <v>4</v>
      </c>
      <c r="AG161" s="19" t="s">
        <v>31</v>
      </c>
      <c r="AH161" s="56">
        <v>100</v>
      </c>
      <c r="AI161" s="39" t="s">
        <v>19</v>
      </c>
      <c r="AJ161" s="99">
        <v>2</v>
      </c>
      <c r="AK161" s="56">
        <v>3</v>
      </c>
    </row>
    <row r="162" spans="1:37" ht="15" customHeight="1">
      <c r="A162" s="244"/>
      <c r="B162" s="246"/>
      <c r="C162" s="39" t="s">
        <v>140</v>
      </c>
      <c r="D162" s="42"/>
      <c r="E162" s="19" t="s">
        <v>117</v>
      </c>
      <c r="F162" s="56"/>
      <c r="G162" s="39" t="s">
        <v>19</v>
      </c>
      <c r="H162" s="99"/>
      <c r="I162" s="56"/>
      <c r="J162" s="39" t="s">
        <v>140</v>
      </c>
      <c r="K162" s="42"/>
      <c r="L162" s="19" t="s">
        <v>117</v>
      </c>
      <c r="M162" s="56"/>
      <c r="N162" s="39" t="s">
        <v>19</v>
      </c>
      <c r="O162" s="99"/>
      <c r="P162" s="56"/>
      <c r="Q162" s="39" t="s">
        <v>140</v>
      </c>
      <c r="R162" s="42"/>
      <c r="S162" s="19" t="s">
        <v>117</v>
      </c>
      <c r="T162" s="56"/>
      <c r="U162" s="39" t="s">
        <v>19</v>
      </c>
      <c r="V162" s="99"/>
      <c r="W162" s="56"/>
      <c r="X162" s="39" t="s">
        <v>140</v>
      </c>
      <c r="Y162" s="42"/>
      <c r="Z162" s="19" t="s">
        <v>117</v>
      </c>
      <c r="AA162" s="56"/>
      <c r="AB162" s="39" t="s">
        <v>19</v>
      </c>
      <c r="AC162" s="99"/>
      <c r="AD162" s="56"/>
      <c r="AE162" s="39" t="s">
        <v>140</v>
      </c>
      <c r="AF162" s="42"/>
      <c r="AG162" s="19" t="s">
        <v>117</v>
      </c>
      <c r="AH162" s="56"/>
      <c r="AI162" s="39" t="s">
        <v>19</v>
      </c>
      <c r="AJ162" s="99"/>
      <c r="AK162" s="56"/>
    </row>
    <row r="163" spans="1:37" ht="15" customHeight="1">
      <c r="A163" s="243" t="s">
        <v>168</v>
      </c>
      <c r="B163" s="245" t="s">
        <v>175</v>
      </c>
      <c r="C163" s="39" t="s">
        <v>140</v>
      </c>
      <c r="D163" s="42"/>
      <c r="E163" s="19" t="s">
        <v>31</v>
      </c>
      <c r="F163" s="56"/>
      <c r="G163" s="39" t="s">
        <v>19</v>
      </c>
      <c r="H163" s="99"/>
      <c r="I163" s="56"/>
      <c r="J163" s="39" t="s">
        <v>140</v>
      </c>
      <c r="K163" s="42"/>
      <c r="L163" s="19" t="s">
        <v>31</v>
      </c>
      <c r="M163" s="56"/>
      <c r="N163" s="39" t="s">
        <v>19</v>
      </c>
      <c r="O163" s="99"/>
      <c r="P163" s="56"/>
      <c r="Q163" s="39" t="s">
        <v>140</v>
      </c>
      <c r="R163" s="42"/>
      <c r="S163" s="19" t="s">
        <v>31</v>
      </c>
      <c r="T163" s="56"/>
      <c r="U163" s="39" t="s">
        <v>19</v>
      </c>
      <c r="V163" s="99"/>
      <c r="W163" s="56"/>
      <c r="X163" s="39" t="s">
        <v>140</v>
      </c>
      <c r="Y163" s="42"/>
      <c r="Z163" s="19" t="s">
        <v>31</v>
      </c>
      <c r="AA163" s="56"/>
      <c r="AB163" s="39" t="s">
        <v>19</v>
      </c>
      <c r="AC163" s="99"/>
      <c r="AD163" s="56"/>
      <c r="AE163" s="39" t="s">
        <v>140</v>
      </c>
      <c r="AF163" s="42"/>
      <c r="AG163" s="19" t="s">
        <v>31</v>
      </c>
      <c r="AH163" s="56"/>
      <c r="AI163" s="39" t="s">
        <v>19</v>
      </c>
      <c r="AJ163" s="99"/>
      <c r="AK163" s="56"/>
    </row>
    <row r="164" spans="1:39" ht="15" customHeight="1">
      <c r="A164" s="244"/>
      <c r="B164" s="246"/>
      <c r="C164" s="39" t="s">
        <v>140</v>
      </c>
      <c r="D164" s="42"/>
      <c r="E164" s="19" t="s">
        <v>117</v>
      </c>
      <c r="F164" s="56"/>
      <c r="G164" s="39" t="s">
        <v>19</v>
      </c>
      <c r="H164" s="99"/>
      <c r="I164" s="56"/>
      <c r="J164" s="39" t="s">
        <v>140</v>
      </c>
      <c r="K164" s="42"/>
      <c r="L164" s="19" t="s">
        <v>117</v>
      </c>
      <c r="M164" s="56"/>
      <c r="N164" s="39" t="s">
        <v>19</v>
      </c>
      <c r="O164" s="99"/>
      <c r="P164" s="56"/>
      <c r="Q164" s="39" t="s">
        <v>140</v>
      </c>
      <c r="R164" s="42"/>
      <c r="S164" s="19" t="s">
        <v>117</v>
      </c>
      <c r="T164" s="56"/>
      <c r="U164" s="39" t="s">
        <v>19</v>
      </c>
      <c r="V164" s="99"/>
      <c r="W164" s="56"/>
      <c r="X164" s="39" t="s">
        <v>140</v>
      </c>
      <c r="Y164" s="42"/>
      <c r="Z164" s="19" t="s">
        <v>117</v>
      </c>
      <c r="AA164" s="56"/>
      <c r="AB164" s="39" t="s">
        <v>19</v>
      </c>
      <c r="AC164" s="99"/>
      <c r="AD164" s="56"/>
      <c r="AE164" s="39" t="s">
        <v>140</v>
      </c>
      <c r="AF164" s="42"/>
      <c r="AG164" s="19" t="s">
        <v>117</v>
      </c>
      <c r="AH164" s="56"/>
      <c r="AI164" s="39" t="s">
        <v>19</v>
      </c>
      <c r="AJ164" s="99"/>
      <c r="AK164" s="56"/>
      <c r="AM164" t="s">
        <v>351</v>
      </c>
    </row>
    <row r="165" spans="1:37" ht="15" customHeight="1">
      <c r="A165" s="243" t="s">
        <v>170</v>
      </c>
      <c r="B165" s="245" t="s">
        <v>221</v>
      </c>
      <c r="C165" s="39" t="s">
        <v>140</v>
      </c>
      <c r="D165" s="42">
        <v>1</v>
      </c>
      <c r="E165" s="19" t="s">
        <v>31</v>
      </c>
      <c r="F165" s="56">
        <v>70</v>
      </c>
      <c r="G165" s="39" t="s">
        <v>19</v>
      </c>
      <c r="H165" s="99">
        <v>0.8</v>
      </c>
      <c r="I165" s="56">
        <v>1.2</v>
      </c>
      <c r="J165" s="39" t="s">
        <v>140</v>
      </c>
      <c r="K165" s="42">
        <v>4</v>
      </c>
      <c r="L165" s="19" t="s">
        <v>31</v>
      </c>
      <c r="M165" s="56">
        <v>60</v>
      </c>
      <c r="N165" s="39" t="s">
        <v>19</v>
      </c>
      <c r="O165" s="99">
        <v>0.6</v>
      </c>
      <c r="P165" s="56">
        <v>1</v>
      </c>
      <c r="Q165" s="39" t="s">
        <v>140</v>
      </c>
      <c r="R165" s="42">
        <v>4</v>
      </c>
      <c r="S165" s="19" t="s">
        <v>31</v>
      </c>
      <c r="T165" s="56">
        <v>60</v>
      </c>
      <c r="U165" s="39" t="s">
        <v>19</v>
      </c>
      <c r="V165" s="99">
        <v>0.6</v>
      </c>
      <c r="W165" s="56">
        <v>1</v>
      </c>
      <c r="X165" s="39" t="s">
        <v>140</v>
      </c>
      <c r="Y165" s="42">
        <v>4</v>
      </c>
      <c r="Z165" s="19" t="s">
        <v>31</v>
      </c>
      <c r="AA165" s="56">
        <v>60</v>
      </c>
      <c r="AB165" s="39" t="s">
        <v>19</v>
      </c>
      <c r="AC165" s="99">
        <v>0.6</v>
      </c>
      <c r="AD165" s="56">
        <v>1</v>
      </c>
      <c r="AE165" s="39" t="s">
        <v>140</v>
      </c>
      <c r="AF165" s="42">
        <v>4</v>
      </c>
      <c r="AG165" s="19" t="s">
        <v>31</v>
      </c>
      <c r="AH165" s="56">
        <v>60</v>
      </c>
      <c r="AI165" s="39" t="s">
        <v>19</v>
      </c>
      <c r="AJ165" s="99">
        <v>0.6</v>
      </c>
      <c r="AK165" s="56">
        <v>1</v>
      </c>
    </row>
    <row r="166" spans="1:37" ht="15" customHeight="1">
      <c r="A166" s="244"/>
      <c r="B166" s="246"/>
      <c r="C166" s="39" t="s">
        <v>140</v>
      </c>
      <c r="D166" s="42"/>
      <c r="E166" s="19" t="s">
        <v>117</v>
      </c>
      <c r="F166" s="56"/>
      <c r="G166" s="39" t="s">
        <v>19</v>
      </c>
      <c r="H166" s="99"/>
      <c r="I166" s="56"/>
      <c r="J166" s="39" t="s">
        <v>140</v>
      </c>
      <c r="K166" s="42"/>
      <c r="L166" s="19" t="s">
        <v>117</v>
      </c>
      <c r="M166" s="56"/>
      <c r="N166" s="39" t="s">
        <v>19</v>
      </c>
      <c r="O166" s="99"/>
      <c r="P166" s="56"/>
      <c r="Q166" s="39" t="s">
        <v>140</v>
      </c>
      <c r="R166" s="42"/>
      <c r="S166" s="19" t="s">
        <v>117</v>
      </c>
      <c r="T166" s="56"/>
      <c r="U166" s="39" t="s">
        <v>19</v>
      </c>
      <c r="V166" s="99"/>
      <c r="W166" s="56"/>
      <c r="X166" s="39" t="s">
        <v>140</v>
      </c>
      <c r="Y166" s="42"/>
      <c r="Z166" s="19" t="s">
        <v>117</v>
      </c>
      <c r="AA166" s="56"/>
      <c r="AB166" s="39" t="s">
        <v>19</v>
      </c>
      <c r="AC166" s="99"/>
      <c r="AD166" s="56"/>
      <c r="AE166" s="39" t="s">
        <v>140</v>
      </c>
      <c r="AF166" s="42"/>
      <c r="AG166" s="19" t="s">
        <v>117</v>
      </c>
      <c r="AH166" s="56"/>
      <c r="AI166" s="39" t="s">
        <v>19</v>
      </c>
      <c r="AJ166" s="99"/>
      <c r="AK166" s="56"/>
    </row>
    <row r="167" spans="1:37" ht="15" customHeight="1">
      <c r="A167" s="243" t="s">
        <v>169</v>
      </c>
      <c r="B167" s="232" t="s">
        <v>183</v>
      </c>
      <c r="C167" s="39" t="s">
        <v>140</v>
      </c>
      <c r="D167" s="42"/>
      <c r="E167" s="19" t="s">
        <v>31</v>
      </c>
      <c r="F167" s="56"/>
      <c r="G167" s="39" t="s">
        <v>19</v>
      </c>
      <c r="H167" s="99"/>
      <c r="I167" s="56"/>
      <c r="J167" s="39" t="s">
        <v>140</v>
      </c>
      <c r="K167" s="42"/>
      <c r="L167" s="19" t="s">
        <v>31</v>
      </c>
      <c r="M167" s="56"/>
      <c r="N167" s="39" t="s">
        <v>19</v>
      </c>
      <c r="O167" s="99"/>
      <c r="P167" s="56"/>
      <c r="Q167" s="39" t="s">
        <v>140</v>
      </c>
      <c r="R167" s="42"/>
      <c r="S167" s="19" t="s">
        <v>31</v>
      </c>
      <c r="T167" s="56"/>
      <c r="U167" s="39" t="s">
        <v>19</v>
      </c>
      <c r="V167" s="99"/>
      <c r="W167" s="56"/>
      <c r="X167" s="39" t="s">
        <v>140</v>
      </c>
      <c r="Y167" s="42"/>
      <c r="Z167" s="19" t="s">
        <v>31</v>
      </c>
      <c r="AA167" s="56"/>
      <c r="AB167" s="39" t="s">
        <v>19</v>
      </c>
      <c r="AC167" s="99"/>
      <c r="AD167" s="56"/>
      <c r="AE167" s="39" t="s">
        <v>140</v>
      </c>
      <c r="AF167" s="42"/>
      <c r="AG167" s="19" t="s">
        <v>31</v>
      </c>
      <c r="AH167" s="56"/>
      <c r="AI167" s="39" t="s">
        <v>19</v>
      </c>
      <c r="AJ167" s="99"/>
      <c r="AK167" s="56"/>
    </row>
    <row r="168" spans="1:37" ht="15" customHeight="1">
      <c r="A168" s="244"/>
      <c r="B168" s="233"/>
      <c r="C168" s="39" t="s">
        <v>140</v>
      </c>
      <c r="D168" s="42"/>
      <c r="E168" s="19" t="s">
        <v>117</v>
      </c>
      <c r="F168" s="56"/>
      <c r="G168" s="39" t="s">
        <v>19</v>
      </c>
      <c r="H168" s="99"/>
      <c r="I168" s="56"/>
      <c r="J168" s="39" t="s">
        <v>140</v>
      </c>
      <c r="K168" s="42"/>
      <c r="L168" s="19" t="s">
        <v>117</v>
      </c>
      <c r="M168" s="56"/>
      <c r="N168" s="39" t="s">
        <v>19</v>
      </c>
      <c r="O168" s="99"/>
      <c r="P168" s="56"/>
      <c r="Q168" s="39" t="s">
        <v>140</v>
      </c>
      <c r="R168" s="42"/>
      <c r="S168" s="19" t="s">
        <v>117</v>
      </c>
      <c r="T168" s="56"/>
      <c r="U168" s="39" t="s">
        <v>19</v>
      </c>
      <c r="V168" s="99"/>
      <c r="W168" s="56"/>
      <c r="X168" s="39" t="s">
        <v>140</v>
      </c>
      <c r="Y168" s="42"/>
      <c r="Z168" s="19" t="s">
        <v>117</v>
      </c>
      <c r="AA168" s="56"/>
      <c r="AB168" s="39" t="s">
        <v>19</v>
      </c>
      <c r="AC168" s="99"/>
      <c r="AD168" s="56"/>
      <c r="AE168" s="39" t="s">
        <v>140</v>
      </c>
      <c r="AF168" s="42"/>
      <c r="AG168" s="19" t="s">
        <v>117</v>
      </c>
      <c r="AH168" s="56"/>
      <c r="AI168" s="39" t="s">
        <v>19</v>
      </c>
      <c r="AJ168" s="99"/>
      <c r="AK168" s="56"/>
    </row>
    <row r="169" spans="1:37" ht="15" customHeight="1">
      <c r="A169" s="243" t="s">
        <v>220</v>
      </c>
      <c r="B169" s="232" t="s">
        <v>183</v>
      </c>
      <c r="C169" s="39" t="s">
        <v>140</v>
      </c>
      <c r="D169" s="42"/>
      <c r="E169" s="19" t="s">
        <v>31</v>
      </c>
      <c r="F169" s="56"/>
      <c r="G169" s="39" t="s">
        <v>19</v>
      </c>
      <c r="H169" s="99"/>
      <c r="I169" s="56"/>
      <c r="J169" s="39" t="s">
        <v>140</v>
      </c>
      <c r="K169" s="42"/>
      <c r="L169" s="19" t="s">
        <v>31</v>
      </c>
      <c r="M169" s="56"/>
      <c r="N169" s="39" t="s">
        <v>19</v>
      </c>
      <c r="O169" s="99"/>
      <c r="P169" s="56"/>
      <c r="Q169" s="39" t="s">
        <v>140</v>
      </c>
      <c r="R169" s="42"/>
      <c r="S169" s="19" t="s">
        <v>31</v>
      </c>
      <c r="T169" s="56"/>
      <c r="U169" s="39" t="s">
        <v>19</v>
      </c>
      <c r="V169" s="99"/>
      <c r="W169" s="56"/>
      <c r="X169" s="39" t="s">
        <v>140</v>
      </c>
      <c r="Y169" s="42"/>
      <c r="Z169" s="19" t="s">
        <v>31</v>
      </c>
      <c r="AA169" s="56"/>
      <c r="AB169" s="39" t="s">
        <v>19</v>
      </c>
      <c r="AC169" s="99"/>
      <c r="AD169" s="56"/>
      <c r="AE169" s="39" t="s">
        <v>140</v>
      </c>
      <c r="AF169" s="42"/>
      <c r="AG169" s="19" t="s">
        <v>31</v>
      </c>
      <c r="AH169" s="56"/>
      <c r="AI169" s="39" t="s">
        <v>19</v>
      </c>
      <c r="AJ169" s="99"/>
      <c r="AK169" s="56"/>
    </row>
    <row r="170" spans="1:37" ht="15" customHeight="1">
      <c r="A170" s="244"/>
      <c r="B170" s="233"/>
      <c r="C170" s="39" t="s">
        <v>140</v>
      </c>
      <c r="D170" s="42"/>
      <c r="E170" s="19" t="s">
        <v>117</v>
      </c>
      <c r="F170" s="56"/>
      <c r="G170" s="39" t="s">
        <v>19</v>
      </c>
      <c r="H170" s="99"/>
      <c r="I170" s="56"/>
      <c r="J170" s="39" t="s">
        <v>140</v>
      </c>
      <c r="K170" s="42"/>
      <c r="L170" s="19" t="s">
        <v>117</v>
      </c>
      <c r="M170" s="56"/>
      <c r="N170" s="39" t="s">
        <v>19</v>
      </c>
      <c r="O170" s="99"/>
      <c r="P170" s="56"/>
      <c r="Q170" s="39" t="s">
        <v>140</v>
      </c>
      <c r="R170" s="42"/>
      <c r="S170" s="19" t="s">
        <v>117</v>
      </c>
      <c r="T170" s="56"/>
      <c r="U170" s="39" t="s">
        <v>19</v>
      </c>
      <c r="V170" s="99"/>
      <c r="W170" s="56"/>
      <c r="X170" s="39" t="s">
        <v>140</v>
      </c>
      <c r="Y170" s="42"/>
      <c r="Z170" s="19" t="s">
        <v>117</v>
      </c>
      <c r="AA170" s="56"/>
      <c r="AB170" s="39" t="s">
        <v>19</v>
      </c>
      <c r="AC170" s="99"/>
      <c r="AD170" s="56"/>
      <c r="AE170" s="39" t="s">
        <v>140</v>
      </c>
      <c r="AF170" s="42"/>
      <c r="AG170" s="19" t="s">
        <v>117</v>
      </c>
      <c r="AH170" s="56"/>
      <c r="AI170" s="39" t="s">
        <v>19</v>
      </c>
      <c r="AJ170" s="99"/>
      <c r="AK170" s="56"/>
    </row>
    <row r="171" spans="1:37" s="29" customFormat="1" ht="15" customHeight="1">
      <c r="A171" s="271" t="s">
        <v>171</v>
      </c>
      <c r="B171" s="272"/>
      <c r="C171" s="175"/>
      <c r="D171" s="176"/>
      <c r="E171" s="65" t="s">
        <v>31</v>
      </c>
      <c r="F171" s="177">
        <f>SUM(F159:F170)</f>
        <v>70</v>
      </c>
      <c r="G171" s="65" t="s">
        <v>29</v>
      </c>
      <c r="H171" s="178">
        <f>SUM(H159:H170)</f>
        <v>0.8</v>
      </c>
      <c r="I171" s="177">
        <f>SUM(I159:I170)</f>
        <v>1.2</v>
      </c>
      <c r="J171" s="175"/>
      <c r="K171" s="176"/>
      <c r="L171" s="65" t="s">
        <v>31</v>
      </c>
      <c r="M171" s="177">
        <f>SUM(M159:M170)</f>
        <v>60</v>
      </c>
      <c r="N171" s="65" t="s">
        <v>29</v>
      </c>
      <c r="O171" s="178">
        <f>SUM(O159:O170)</f>
        <v>0.6</v>
      </c>
      <c r="P171" s="177">
        <f>SUM(P159:P170)</f>
        <v>1</v>
      </c>
      <c r="Q171" s="175"/>
      <c r="R171" s="176"/>
      <c r="S171" s="65" t="s">
        <v>31</v>
      </c>
      <c r="T171" s="177">
        <f>T159+T161+T163+T167+T169</f>
        <v>100</v>
      </c>
      <c r="U171" s="65" t="s">
        <v>29</v>
      </c>
      <c r="V171" s="178">
        <f>V159+V161+V163+V167+V169</f>
        <v>2</v>
      </c>
      <c r="W171" s="177">
        <f>W159+W161+W163+W167+W169</f>
        <v>3</v>
      </c>
      <c r="X171" s="175"/>
      <c r="Y171" s="176"/>
      <c r="Z171" s="65" t="s">
        <v>31</v>
      </c>
      <c r="AA171" s="177">
        <f>AA159+AA161+AA163+AA167+AA169</f>
        <v>100</v>
      </c>
      <c r="AB171" s="65" t="s">
        <v>29</v>
      </c>
      <c r="AC171" s="178">
        <f>AC159+AC161+AC163+AC167+AC169</f>
        <v>2</v>
      </c>
      <c r="AD171" s="177">
        <f>AD159+AD161+AD163+AD167+AD169</f>
        <v>3</v>
      </c>
      <c r="AE171" s="175"/>
      <c r="AF171" s="176"/>
      <c r="AG171" s="65" t="s">
        <v>31</v>
      </c>
      <c r="AH171" s="177">
        <f>AH159+AH161+AH163+AH167+AH169</f>
        <v>100</v>
      </c>
      <c r="AI171" s="65" t="s">
        <v>29</v>
      </c>
      <c r="AJ171" s="178">
        <f>AJ159+AJ161+AJ163+AJ167+AJ169</f>
        <v>2</v>
      </c>
      <c r="AK171" s="177">
        <f>AK159+AK161+AK163+AK167+AK169</f>
        <v>3</v>
      </c>
    </row>
    <row r="172" spans="1:37" s="29" customFormat="1" ht="15" customHeight="1">
      <c r="A172" s="273"/>
      <c r="B172" s="274"/>
      <c r="C172" s="175"/>
      <c r="D172" s="176"/>
      <c r="E172" s="65" t="s">
        <v>117</v>
      </c>
      <c r="F172" s="177">
        <f>F160+F162+F164+F168+F170</f>
        <v>0</v>
      </c>
      <c r="G172" s="71"/>
      <c r="H172" s="178">
        <f>H160+H162+H164+H168+H170</f>
        <v>0</v>
      </c>
      <c r="I172" s="177">
        <f>I160+I162+I164+I168+I170</f>
        <v>0</v>
      </c>
      <c r="J172" s="175"/>
      <c r="K172" s="176"/>
      <c r="L172" s="65" t="s">
        <v>117</v>
      </c>
      <c r="M172" s="177">
        <f>M160+M162+M164+M168+M170</f>
        <v>0</v>
      </c>
      <c r="N172" s="71"/>
      <c r="O172" s="178">
        <f>O160+O162+O164+O168+O170</f>
        <v>0</v>
      </c>
      <c r="P172" s="177">
        <f>P160+P162+P164+P168+P170</f>
        <v>0</v>
      </c>
      <c r="Q172" s="175"/>
      <c r="R172" s="176"/>
      <c r="S172" s="65" t="s">
        <v>117</v>
      </c>
      <c r="T172" s="177">
        <f>T160+T162+T164+T168+T170</f>
        <v>0</v>
      </c>
      <c r="U172" s="71"/>
      <c r="V172" s="178">
        <f>V160+V162+V164+V168+V170</f>
        <v>0</v>
      </c>
      <c r="W172" s="177">
        <f>W160+W162+W164+W168+W170</f>
        <v>0</v>
      </c>
      <c r="X172" s="175"/>
      <c r="Y172" s="176"/>
      <c r="Z172" s="65" t="s">
        <v>117</v>
      </c>
      <c r="AA172" s="177">
        <f>AA160+AA162+AA164+AA168+AA170</f>
        <v>0</v>
      </c>
      <c r="AB172" s="71"/>
      <c r="AC172" s="178">
        <f>AC160+AC162+AC164+AC168+AC170</f>
        <v>0</v>
      </c>
      <c r="AD172" s="177">
        <f>AD160+AD162+AD164+AD168+AD170</f>
        <v>0</v>
      </c>
      <c r="AE172" s="175"/>
      <c r="AF172" s="176"/>
      <c r="AG172" s="65" t="s">
        <v>117</v>
      </c>
      <c r="AH172" s="177">
        <f>AH160+AH162+AH164+AH168+AH170</f>
        <v>0</v>
      </c>
      <c r="AI172" s="71"/>
      <c r="AJ172" s="178">
        <f>AJ160+AJ162+AJ164+AJ168+AJ170</f>
        <v>0</v>
      </c>
      <c r="AK172" s="177">
        <f>AK160+AK162+AK164+AK168+AK170</f>
        <v>0</v>
      </c>
    </row>
    <row r="173" spans="1:37" s="29" customFormat="1" ht="15" customHeight="1">
      <c r="A173" s="275"/>
      <c r="B173" s="276"/>
      <c r="C173" s="175"/>
      <c r="D173" s="179"/>
      <c r="E173" s="71" t="s">
        <v>129</v>
      </c>
      <c r="F173" s="180">
        <f>F171+F172</f>
        <v>70</v>
      </c>
      <c r="G173" s="71"/>
      <c r="H173" s="181">
        <f>H171+H172</f>
        <v>0.8</v>
      </c>
      <c r="I173" s="180">
        <f>I171+I172</f>
        <v>1.2</v>
      </c>
      <c r="J173" s="175"/>
      <c r="K173" s="179"/>
      <c r="L173" s="71" t="s">
        <v>129</v>
      </c>
      <c r="M173" s="180">
        <f>M171+M172</f>
        <v>60</v>
      </c>
      <c r="N173" s="71"/>
      <c r="O173" s="181">
        <f>O171+O172</f>
        <v>0.6</v>
      </c>
      <c r="P173" s="180">
        <f>P171+P172</f>
        <v>1</v>
      </c>
      <c r="Q173" s="175"/>
      <c r="R173" s="179"/>
      <c r="S173" s="71" t="s">
        <v>129</v>
      </c>
      <c r="T173" s="180">
        <f>T171+T172</f>
        <v>100</v>
      </c>
      <c r="U173" s="71"/>
      <c r="V173" s="181">
        <f>V171+V172</f>
        <v>2</v>
      </c>
      <c r="W173" s="180">
        <f>W171+W172</f>
        <v>3</v>
      </c>
      <c r="X173" s="175"/>
      <c r="Y173" s="179"/>
      <c r="Z173" s="71" t="s">
        <v>129</v>
      </c>
      <c r="AA173" s="180">
        <f>AA171+AA172</f>
        <v>100</v>
      </c>
      <c r="AB173" s="71"/>
      <c r="AC173" s="181">
        <f>AC171+AC172</f>
        <v>2</v>
      </c>
      <c r="AD173" s="180">
        <f>AD171+AD172</f>
        <v>3</v>
      </c>
      <c r="AE173" s="175"/>
      <c r="AF173" s="179"/>
      <c r="AG173" s="71" t="s">
        <v>129</v>
      </c>
      <c r="AH173" s="180">
        <f>AH171+AH172</f>
        <v>100</v>
      </c>
      <c r="AI173" s="71"/>
      <c r="AJ173" s="181">
        <f>AJ171+AJ172</f>
        <v>2</v>
      </c>
      <c r="AK173" s="180">
        <f>AK171+AK172</f>
        <v>3</v>
      </c>
    </row>
    <row r="174" spans="1:37" ht="15" customHeight="1">
      <c r="A174" s="257" t="s">
        <v>163</v>
      </c>
      <c r="B174" s="259" t="s">
        <v>194</v>
      </c>
      <c r="C174" s="34"/>
      <c r="D174" s="43"/>
      <c r="E174" s="37"/>
      <c r="F174" s="57"/>
      <c r="G174" s="51"/>
      <c r="H174" s="101"/>
      <c r="I174" s="60"/>
      <c r="J174" s="34"/>
      <c r="K174" s="43"/>
      <c r="L174" s="37"/>
      <c r="M174" s="57"/>
      <c r="N174" s="51"/>
      <c r="O174" s="101"/>
      <c r="P174" s="60"/>
      <c r="Q174" s="34"/>
      <c r="R174" s="43"/>
      <c r="S174" s="37"/>
      <c r="T174" s="57"/>
      <c r="U174" s="51"/>
      <c r="V174" s="101"/>
      <c r="W174" s="60"/>
      <c r="X174" s="34"/>
      <c r="Y174" s="43"/>
      <c r="Z174" s="37"/>
      <c r="AA174" s="57"/>
      <c r="AB174" s="51"/>
      <c r="AC174" s="101"/>
      <c r="AD174" s="60"/>
      <c r="AE174" s="34"/>
      <c r="AF174" s="43"/>
      <c r="AG174" s="37"/>
      <c r="AH174" s="57"/>
      <c r="AI174" s="51"/>
      <c r="AJ174" s="101"/>
      <c r="AK174" s="60"/>
    </row>
    <row r="175" spans="1:37" ht="15" customHeight="1">
      <c r="A175" s="258"/>
      <c r="B175" s="260"/>
      <c r="C175" s="35"/>
      <c r="D175" s="44"/>
      <c r="E175" s="38"/>
      <c r="F175" s="58"/>
      <c r="G175" s="52"/>
      <c r="H175" s="102"/>
      <c r="I175" s="61"/>
      <c r="J175" s="35"/>
      <c r="K175" s="44"/>
      <c r="L175" s="38"/>
      <c r="M175" s="58"/>
      <c r="N175" s="52"/>
      <c r="O175" s="102"/>
      <c r="P175" s="61"/>
      <c r="Q175" s="35"/>
      <c r="R175" s="44"/>
      <c r="S175" s="38"/>
      <c r="T175" s="58"/>
      <c r="U175" s="52"/>
      <c r="V175" s="102"/>
      <c r="W175" s="61"/>
      <c r="X175" s="35"/>
      <c r="Y175" s="44"/>
      <c r="Z175" s="38"/>
      <c r="AA175" s="58"/>
      <c r="AB175" s="52"/>
      <c r="AC175" s="102"/>
      <c r="AD175" s="61"/>
      <c r="AE175" s="35"/>
      <c r="AF175" s="44"/>
      <c r="AG175" s="38"/>
      <c r="AH175" s="58"/>
      <c r="AI175" s="52"/>
      <c r="AJ175" s="102"/>
      <c r="AK175" s="61"/>
    </row>
    <row r="176" spans="1:37" ht="15" customHeight="1">
      <c r="A176" s="243" t="s">
        <v>186</v>
      </c>
      <c r="B176" s="245" t="s">
        <v>313</v>
      </c>
      <c r="C176" s="39" t="s">
        <v>140</v>
      </c>
      <c r="D176" s="42">
        <v>0</v>
      </c>
      <c r="E176" s="19" t="s">
        <v>31</v>
      </c>
      <c r="F176" s="56">
        <v>0</v>
      </c>
      <c r="G176" s="50" t="s">
        <v>250</v>
      </c>
      <c r="H176" s="99">
        <v>0</v>
      </c>
      <c r="I176" s="56">
        <v>0</v>
      </c>
      <c r="J176" s="39" t="s">
        <v>140</v>
      </c>
      <c r="K176" s="42">
        <v>0</v>
      </c>
      <c r="L176" s="19" t="s">
        <v>31</v>
      </c>
      <c r="M176" s="56">
        <v>0</v>
      </c>
      <c r="N176" s="50" t="s">
        <v>250</v>
      </c>
      <c r="O176" s="99">
        <v>0</v>
      </c>
      <c r="P176" s="56">
        <v>0</v>
      </c>
      <c r="Q176" s="39" t="s">
        <v>140</v>
      </c>
      <c r="R176" s="42">
        <v>0</v>
      </c>
      <c r="S176" s="19" t="s">
        <v>31</v>
      </c>
      <c r="T176" s="56"/>
      <c r="U176" s="50" t="s">
        <v>250</v>
      </c>
      <c r="V176" s="99">
        <v>0</v>
      </c>
      <c r="W176" s="56">
        <v>0</v>
      </c>
      <c r="X176" s="39" t="s">
        <v>140</v>
      </c>
      <c r="Y176" s="42">
        <v>0</v>
      </c>
      <c r="Z176" s="19" t="s">
        <v>31</v>
      </c>
      <c r="AA176" s="56"/>
      <c r="AB176" s="50"/>
      <c r="AC176" s="99"/>
      <c r="AD176" s="56"/>
      <c r="AE176" s="39" t="s">
        <v>140</v>
      </c>
      <c r="AF176" s="42">
        <v>0</v>
      </c>
      <c r="AG176" s="19" t="s">
        <v>31</v>
      </c>
      <c r="AH176" s="56"/>
      <c r="AI176" s="50"/>
      <c r="AJ176" s="99"/>
      <c r="AK176" s="56"/>
    </row>
    <row r="177" spans="1:37" ht="15" customHeight="1">
      <c r="A177" s="244"/>
      <c r="B177" s="246"/>
      <c r="C177" s="39" t="s">
        <v>140</v>
      </c>
      <c r="D177" s="42"/>
      <c r="E177" s="19" t="s">
        <v>117</v>
      </c>
      <c r="F177" s="56"/>
      <c r="G177" s="50" t="s">
        <v>250</v>
      </c>
      <c r="H177" s="99"/>
      <c r="I177" s="56"/>
      <c r="J177" s="39" t="s">
        <v>140</v>
      </c>
      <c r="K177" s="42"/>
      <c r="L177" s="19" t="s">
        <v>117</v>
      </c>
      <c r="M177" s="56"/>
      <c r="N177" s="50" t="s">
        <v>250</v>
      </c>
      <c r="O177" s="99"/>
      <c r="P177" s="56"/>
      <c r="Q177" s="39" t="s">
        <v>140</v>
      </c>
      <c r="R177" s="42"/>
      <c r="S177" s="19" t="s">
        <v>117</v>
      </c>
      <c r="T177" s="56"/>
      <c r="U177" s="50"/>
      <c r="V177" s="99"/>
      <c r="W177" s="56"/>
      <c r="X177" s="39" t="s">
        <v>140</v>
      </c>
      <c r="Y177" s="42"/>
      <c r="Z177" s="19" t="s">
        <v>117</v>
      </c>
      <c r="AA177" s="56"/>
      <c r="AB177" s="50"/>
      <c r="AC177" s="99"/>
      <c r="AD177" s="56"/>
      <c r="AE177" s="39" t="s">
        <v>140</v>
      </c>
      <c r="AF177" s="42"/>
      <c r="AG177" s="19" t="s">
        <v>117</v>
      </c>
      <c r="AH177" s="56"/>
      <c r="AI177" s="50"/>
      <c r="AJ177" s="99"/>
      <c r="AK177" s="56"/>
    </row>
    <row r="178" spans="1:37" ht="15" customHeight="1">
      <c r="A178" s="243" t="s">
        <v>187</v>
      </c>
      <c r="B178" s="245" t="s">
        <v>195</v>
      </c>
      <c r="C178" s="39" t="s">
        <v>140</v>
      </c>
      <c r="D178" s="42"/>
      <c r="E178" s="19" t="s">
        <v>31</v>
      </c>
      <c r="F178" s="56"/>
      <c r="G178" s="50" t="s">
        <v>250</v>
      </c>
      <c r="H178" s="99"/>
      <c r="I178" s="56"/>
      <c r="J178" s="39" t="s">
        <v>140</v>
      </c>
      <c r="K178" s="42"/>
      <c r="L178" s="19" t="s">
        <v>31</v>
      </c>
      <c r="M178" s="56"/>
      <c r="N178" s="50" t="s">
        <v>250</v>
      </c>
      <c r="O178" s="99"/>
      <c r="P178" s="56"/>
      <c r="Q178" s="39" t="s">
        <v>140</v>
      </c>
      <c r="R178" s="42">
        <v>5</v>
      </c>
      <c r="S178" s="19" t="s">
        <v>31</v>
      </c>
      <c r="T178" s="56"/>
      <c r="U178" s="50"/>
      <c r="V178" s="99"/>
      <c r="W178" s="56"/>
      <c r="X178" s="39" t="s">
        <v>140</v>
      </c>
      <c r="Y178" s="42">
        <v>5</v>
      </c>
      <c r="Z178" s="19" t="s">
        <v>31</v>
      </c>
      <c r="AA178" s="56"/>
      <c r="AB178" s="50"/>
      <c r="AC178" s="99"/>
      <c r="AD178" s="56"/>
      <c r="AE178" s="39" t="s">
        <v>140</v>
      </c>
      <c r="AF178" s="42">
        <v>5</v>
      </c>
      <c r="AG178" s="19" t="s">
        <v>31</v>
      </c>
      <c r="AH178" s="56"/>
      <c r="AI178" s="50"/>
      <c r="AJ178" s="99"/>
      <c r="AK178" s="56"/>
    </row>
    <row r="179" spans="1:37" ht="15" customHeight="1">
      <c r="A179" s="244"/>
      <c r="B179" s="246"/>
      <c r="C179" s="39" t="s">
        <v>140</v>
      </c>
      <c r="D179" s="42"/>
      <c r="E179" s="19" t="s">
        <v>117</v>
      </c>
      <c r="F179" s="56"/>
      <c r="G179" s="50" t="s">
        <v>250</v>
      </c>
      <c r="H179" s="99"/>
      <c r="I179" s="56"/>
      <c r="J179" s="39" t="s">
        <v>140</v>
      </c>
      <c r="K179" s="42">
        <v>5</v>
      </c>
      <c r="L179" s="19" t="s">
        <v>117</v>
      </c>
      <c r="M179" s="56">
        <v>15</v>
      </c>
      <c r="N179" s="50" t="s">
        <v>250</v>
      </c>
      <c r="O179" s="99">
        <v>0.25</v>
      </c>
      <c r="P179" s="56">
        <v>1.2</v>
      </c>
      <c r="Q179" s="39" t="s">
        <v>140</v>
      </c>
      <c r="R179" s="42">
        <v>5</v>
      </c>
      <c r="S179" s="19" t="s">
        <v>117</v>
      </c>
      <c r="T179" s="56"/>
      <c r="U179" s="50"/>
      <c r="V179" s="99"/>
      <c r="W179" s="56"/>
      <c r="X179" s="39" t="s">
        <v>140</v>
      </c>
      <c r="Y179" s="42"/>
      <c r="Z179" s="19" t="s">
        <v>117</v>
      </c>
      <c r="AA179" s="56"/>
      <c r="AB179" s="50"/>
      <c r="AC179" s="99"/>
      <c r="AD179" s="56"/>
      <c r="AE179" s="39" t="s">
        <v>140</v>
      </c>
      <c r="AF179" s="42"/>
      <c r="AG179" s="19" t="s">
        <v>117</v>
      </c>
      <c r="AH179" s="56"/>
      <c r="AI179" s="50"/>
      <c r="AJ179" s="99"/>
      <c r="AK179" s="56"/>
    </row>
    <row r="180" spans="1:37" ht="15" customHeight="1">
      <c r="A180" s="243" t="s">
        <v>188</v>
      </c>
      <c r="B180" s="245" t="s">
        <v>314</v>
      </c>
      <c r="C180" s="39" t="s">
        <v>140</v>
      </c>
      <c r="D180" s="42">
        <v>0</v>
      </c>
      <c r="E180" s="19" t="s">
        <v>31</v>
      </c>
      <c r="F180" s="56">
        <v>0</v>
      </c>
      <c r="G180" s="50" t="s">
        <v>250</v>
      </c>
      <c r="H180" s="99">
        <v>0</v>
      </c>
      <c r="I180" s="56">
        <v>0</v>
      </c>
      <c r="J180" s="39" t="s">
        <v>140</v>
      </c>
      <c r="K180" s="42"/>
      <c r="L180" s="19" t="s">
        <v>31</v>
      </c>
      <c r="M180" s="56"/>
      <c r="N180" s="50" t="s">
        <v>250</v>
      </c>
      <c r="O180" s="99"/>
      <c r="P180" s="56"/>
      <c r="Q180" s="39" t="s">
        <v>140</v>
      </c>
      <c r="R180" s="42"/>
      <c r="S180" s="19" t="s">
        <v>31</v>
      </c>
      <c r="T180" s="56"/>
      <c r="U180" s="50"/>
      <c r="V180" s="99"/>
      <c r="W180" s="56"/>
      <c r="X180" s="39" t="s">
        <v>140</v>
      </c>
      <c r="Y180" s="42"/>
      <c r="Z180" s="19" t="s">
        <v>31</v>
      </c>
      <c r="AA180" s="56"/>
      <c r="AB180" s="50"/>
      <c r="AC180" s="99"/>
      <c r="AD180" s="56"/>
      <c r="AE180" s="39" t="s">
        <v>140</v>
      </c>
      <c r="AF180" s="42"/>
      <c r="AG180" s="19" t="s">
        <v>31</v>
      </c>
      <c r="AH180" s="56"/>
      <c r="AI180" s="50"/>
      <c r="AJ180" s="99"/>
      <c r="AK180" s="56"/>
    </row>
    <row r="181" spans="1:37" ht="15" customHeight="1">
      <c r="A181" s="244"/>
      <c r="B181" s="246"/>
      <c r="C181" s="39" t="s">
        <v>140</v>
      </c>
      <c r="D181" s="42"/>
      <c r="E181" s="19" t="s">
        <v>117</v>
      </c>
      <c r="F181" s="56"/>
      <c r="G181" s="50" t="s">
        <v>250</v>
      </c>
      <c r="H181" s="99"/>
      <c r="I181" s="56"/>
      <c r="J181" s="39" t="s">
        <v>140</v>
      </c>
      <c r="K181" s="42"/>
      <c r="L181" s="19" t="s">
        <v>117</v>
      </c>
      <c r="M181" s="56"/>
      <c r="N181" s="50" t="s">
        <v>250</v>
      </c>
      <c r="O181" s="99"/>
      <c r="P181" s="56"/>
      <c r="Q181" s="39" t="s">
        <v>140</v>
      </c>
      <c r="R181" s="42"/>
      <c r="S181" s="19" t="s">
        <v>117</v>
      </c>
      <c r="T181" s="56"/>
      <c r="U181" s="50"/>
      <c r="V181" s="99"/>
      <c r="W181" s="56"/>
      <c r="X181" s="39" t="s">
        <v>140</v>
      </c>
      <c r="Y181" s="42"/>
      <c r="Z181" s="19" t="s">
        <v>117</v>
      </c>
      <c r="AA181" s="56"/>
      <c r="AB181" s="50"/>
      <c r="AC181" s="99"/>
      <c r="AD181" s="56"/>
      <c r="AE181" s="39" t="s">
        <v>140</v>
      </c>
      <c r="AF181" s="42"/>
      <c r="AG181" s="19" t="s">
        <v>117</v>
      </c>
      <c r="AH181" s="56"/>
      <c r="AI181" s="50"/>
      <c r="AJ181" s="99"/>
      <c r="AK181" s="56"/>
    </row>
    <row r="182" spans="1:37" ht="15" customHeight="1">
      <c r="A182" s="243" t="s">
        <v>189</v>
      </c>
      <c r="B182" s="245" t="s">
        <v>270</v>
      </c>
      <c r="C182" s="39" t="s">
        <v>140</v>
      </c>
      <c r="D182" s="42">
        <v>0</v>
      </c>
      <c r="E182" s="19" t="s">
        <v>31</v>
      </c>
      <c r="F182" s="56">
        <v>0</v>
      </c>
      <c r="G182" s="50" t="s">
        <v>250</v>
      </c>
      <c r="H182" s="99">
        <v>0</v>
      </c>
      <c r="I182" s="56">
        <v>0</v>
      </c>
      <c r="J182" s="39" t="s">
        <v>140</v>
      </c>
      <c r="K182" s="42"/>
      <c r="L182" s="19" t="s">
        <v>31</v>
      </c>
      <c r="M182" s="56"/>
      <c r="N182" s="50" t="s">
        <v>250</v>
      </c>
      <c r="O182" s="99"/>
      <c r="P182" s="56"/>
      <c r="Q182" s="39" t="s">
        <v>140</v>
      </c>
      <c r="R182" s="42"/>
      <c r="S182" s="19" t="s">
        <v>31</v>
      </c>
      <c r="T182" s="56"/>
      <c r="U182" s="50" t="s">
        <v>250</v>
      </c>
      <c r="V182" s="99"/>
      <c r="W182" s="56"/>
      <c r="X182" s="39" t="s">
        <v>140</v>
      </c>
      <c r="Y182" s="42"/>
      <c r="Z182" s="19" t="s">
        <v>31</v>
      </c>
      <c r="AA182" s="56"/>
      <c r="AB182" s="50" t="s">
        <v>250</v>
      </c>
      <c r="AC182" s="99"/>
      <c r="AD182" s="56"/>
      <c r="AE182" s="39" t="s">
        <v>140</v>
      </c>
      <c r="AF182" s="42"/>
      <c r="AG182" s="19" t="s">
        <v>31</v>
      </c>
      <c r="AH182" s="56"/>
      <c r="AI182" s="50" t="s">
        <v>250</v>
      </c>
      <c r="AJ182" s="99"/>
      <c r="AK182" s="56"/>
    </row>
    <row r="183" spans="1:37" ht="15" customHeight="1">
      <c r="A183" s="244"/>
      <c r="B183" s="246"/>
      <c r="C183" s="39" t="s">
        <v>140</v>
      </c>
      <c r="D183" s="42"/>
      <c r="E183" s="19" t="s">
        <v>117</v>
      </c>
      <c r="F183" s="56"/>
      <c r="G183" s="50" t="s">
        <v>250</v>
      </c>
      <c r="H183" s="99"/>
      <c r="I183" s="56"/>
      <c r="J183" s="39" t="s">
        <v>140</v>
      </c>
      <c r="K183" s="42"/>
      <c r="L183" s="19" t="s">
        <v>117</v>
      </c>
      <c r="M183" s="56"/>
      <c r="N183" s="50" t="s">
        <v>250</v>
      </c>
      <c r="O183" s="99"/>
      <c r="P183" s="56"/>
      <c r="Q183" s="39" t="s">
        <v>140</v>
      </c>
      <c r="R183" s="42"/>
      <c r="S183" s="19" t="s">
        <v>117</v>
      </c>
      <c r="T183" s="56"/>
      <c r="U183" s="50" t="s">
        <v>250</v>
      </c>
      <c r="V183" s="99"/>
      <c r="W183" s="56"/>
      <c r="X183" s="39" t="s">
        <v>140</v>
      </c>
      <c r="Y183" s="42"/>
      <c r="Z183" s="19" t="s">
        <v>117</v>
      </c>
      <c r="AA183" s="56"/>
      <c r="AB183" s="50" t="s">
        <v>250</v>
      </c>
      <c r="AC183" s="99"/>
      <c r="AD183" s="56"/>
      <c r="AE183" s="39" t="s">
        <v>140</v>
      </c>
      <c r="AF183" s="42"/>
      <c r="AG183" s="19" t="s">
        <v>117</v>
      </c>
      <c r="AH183" s="56"/>
      <c r="AI183" s="50" t="s">
        <v>250</v>
      </c>
      <c r="AJ183" s="99"/>
      <c r="AK183" s="56"/>
    </row>
    <row r="184" spans="1:37" ht="15" customHeight="1">
      <c r="A184" s="243" t="s">
        <v>190</v>
      </c>
      <c r="B184" s="245" t="s">
        <v>271</v>
      </c>
      <c r="C184" s="39" t="s">
        <v>140</v>
      </c>
      <c r="D184" s="42"/>
      <c r="E184" s="19" t="s">
        <v>31</v>
      </c>
      <c r="F184" s="56"/>
      <c r="G184" s="50" t="s">
        <v>250</v>
      </c>
      <c r="H184" s="99"/>
      <c r="I184" s="56"/>
      <c r="J184" s="39" t="s">
        <v>140</v>
      </c>
      <c r="K184" s="42"/>
      <c r="L184" s="19" t="s">
        <v>31</v>
      </c>
      <c r="M184" s="56"/>
      <c r="N184" s="50" t="s">
        <v>250</v>
      </c>
      <c r="O184" s="99"/>
      <c r="P184" s="56"/>
      <c r="Q184" s="39" t="s">
        <v>140</v>
      </c>
      <c r="R184" s="42"/>
      <c r="S184" s="19" t="s">
        <v>31</v>
      </c>
      <c r="T184" s="56"/>
      <c r="U184" s="50" t="s">
        <v>250</v>
      </c>
      <c r="V184" s="99"/>
      <c r="W184" s="56"/>
      <c r="X184" s="39" t="s">
        <v>140</v>
      </c>
      <c r="Y184" s="42"/>
      <c r="Z184" s="19" t="s">
        <v>31</v>
      </c>
      <c r="AA184" s="56"/>
      <c r="AB184" s="50" t="s">
        <v>250</v>
      </c>
      <c r="AC184" s="99"/>
      <c r="AD184" s="56"/>
      <c r="AE184" s="39" t="s">
        <v>140</v>
      </c>
      <c r="AF184" s="42"/>
      <c r="AG184" s="19" t="s">
        <v>31</v>
      </c>
      <c r="AH184" s="56"/>
      <c r="AI184" s="50" t="s">
        <v>250</v>
      </c>
      <c r="AJ184" s="99"/>
      <c r="AK184" s="56"/>
    </row>
    <row r="185" spans="1:37" ht="15" customHeight="1">
      <c r="A185" s="244"/>
      <c r="B185" s="246"/>
      <c r="C185" s="39" t="s">
        <v>140</v>
      </c>
      <c r="D185" s="42"/>
      <c r="E185" s="19" t="s">
        <v>117</v>
      </c>
      <c r="F185" s="56"/>
      <c r="G185" s="50" t="s">
        <v>250</v>
      </c>
      <c r="H185" s="99"/>
      <c r="I185" s="56"/>
      <c r="J185" s="39" t="s">
        <v>140</v>
      </c>
      <c r="K185" s="42"/>
      <c r="L185" s="19" t="s">
        <v>117</v>
      </c>
      <c r="M185" s="56"/>
      <c r="N185" s="50" t="s">
        <v>250</v>
      </c>
      <c r="O185" s="99"/>
      <c r="P185" s="56"/>
      <c r="Q185" s="39" t="s">
        <v>140</v>
      </c>
      <c r="R185" s="42"/>
      <c r="S185" s="19" t="s">
        <v>117</v>
      </c>
      <c r="T185" s="56"/>
      <c r="U185" s="50" t="s">
        <v>250</v>
      </c>
      <c r="V185" s="99"/>
      <c r="W185" s="56"/>
      <c r="X185" s="39" t="s">
        <v>140</v>
      </c>
      <c r="Y185" s="42"/>
      <c r="Z185" s="19" t="s">
        <v>117</v>
      </c>
      <c r="AA185" s="56"/>
      <c r="AB185" s="50" t="s">
        <v>250</v>
      </c>
      <c r="AC185" s="99"/>
      <c r="AD185" s="56"/>
      <c r="AE185" s="39" t="s">
        <v>140</v>
      </c>
      <c r="AF185" s="42"/>
      <c r="AG185" s="19" t="s">
        <v>117</v>
      </c>
      <c r="AH185" s="56"/>
      <c r="AI185" s="50" t="s">
        <v>250</v>
      </c>
      <c r="AJ185" s="99"/>
      <c r="AK185" s="56"/>
    </row>
    <row r="186" spans="1:37" ht="24.75" customHeight="1">
      <c r="A186" s="243" t="s">
        <v>191</v>
      </c>
      <c r="B186" s="245" t="s">
        <v>312</v>
      </c>
      <c r="C186" s="39" t="s">
        <v>140</v>
      </c>
      <c r="D186" s="42"/>
      <c r="E186" s="19" t="s">
        <v>31</v>
      </c>
      <c r="F186" s="56"/>
      <c r="G186" s="50" t="s">
        <v>250</v>
      </c>
      <c r="H186" s="99"/>
      <c r="I186" s="56"/>
      <c r="J186" s="39" t="s">
        <v>140</v>
      </c>
      <c r="K186" s="42"/>
      <c r="L186" s="19" t="s">
        <v>31</v>
      </c>
      <c r="M186" s="56"/>
      <c r="N186" s="50" t="s">
        <v>250</v>
      </c>
      <c r="O186" s="99"/>
      <c r="P186" s="56"/>
      <c r="Q186" s="39" t="s">
        <v>140</v>
      </c>
      <c r="R186" s="42"/>
      <c r="S186" s="19" t="s">
        <v>31</v>
      </c>
      <c r="T186" s="56"/>
      <c r="U186" s="50" t="s">
        <v>250</v>
      </c>
      <c r="V186" s="99"/>
      <c r="W186" s="56"/>
      <c r="X186" s="39" t="s">
        <v>140</v>
      </c>
      <c r="Y186" s="42"/>
      <c r="Z186" s="19" t="s">
        <v>31</v>
      </c>
      <c r="AA186" s="56"/>
      <c r="AB186" s="50" t="s">
        <v>250</v>
      </c>
      <c r="AC186" s="99"/>
      <c r="AD186" s="56"/>
      <c r="AE186" s="39" t="s">
        <v>140</v>
      </c>
      <c r="AF186" s="42"/>
      <c r="AG186" s="19" t="s">
        <v>31</v>
      </c>
      <c r="AH186" s="56"/>
      <c r="AI186" s="50" t="s">
        <v>250</v>
      </c>
      <c r="AJ186" s="99"/>
      <c r="AK186" s="56"/>
    </row>
    <row r="187" spans="1:37" ht="34.5" customHeight="1">
      <c r="A187" s="244"/>
      <c r="B187" s="246"/>
      <c r="C187" s="39" t="s">
        <v>140</v>
      </c>
      <c r="D187" s="42"/>
      <c r="E187" s="19" t="s">
        <v>117</v>
      </c>
      <c r="F187" s="56"/>
      <c r="G187" s="50" t="s">
        <v>250</v>
      </c>
      <c r="H187" s="99"/>
      <c r="I187" s="56"/>
      <c r="J187" s="39" t="s">
        <v>140</v>
      </c>
      <c r="K187" s="42"/>
      <c r="L187" s="19" t="s">
        <v>117</v>
      </c>
      <c r="M187" s="56"/>
      <c r="N187" s="50" t="s">
        <v>250</v>
      </c>
      <c r="O187" s="99"/>
      <c r="P187" s="56"/>
      <c r="Q187" s="39" t="s">
        <v>140</v>
      </c>
      <c r="R187" s="42"/>
      <c r="S187" s="19" t="s">
        <v>117</v>
      </c>
      <c r="T187" s="56"/>
      <c r="U187" s="50" t="s">
        <v>250</v>
      </c>
      <c r="V187" s="99"/>
      <c r="W187" s="56"/>
      <c r="X187" s="39" t="s">
        <v>140</v>
      </c>
      <c r="Y187" s="42"/>
      <c r="Z187" s="19" t="s">
        <v>117</v>
      </c>
      <c r="AA187" s="56"/>
      <c r="AB187" s="50" t="s">
        <v>250</v>
      </c>
      <c r="AC187" s="99"/>
      <c r="AD187" s="56"/>
      <c r="AE187" s="39" t="s">
        <v>140</v>
      </c>
      <c r="AF187" s="42"/>
      <c r="AG187" s="19" t="s">
        <v>117</v>
      </c>
      <c r="AH187" s="56"/>
      <c r="AI187" s="50" t="s">
        <v>250</v>
      </c>
      <c r="AJ187" s="99"/>
      <c r="AK187" s="56"/>
    </row>
    <row r="188" spans="1:37" ht="15" customHeight="1">
      <c r="A188" s="243" t="s">
        <v>192</v>
      </c>
      <c r="B188" s="245" t="s">
        <v>302</v>
      </c>
      <c r="C188" s="39" t="s">
        <v>140</v>
      </c>
      <c r="D188" s="42"/>
      <c r="E188" s="19" t="s">
        <v>31</v>
      </c>
      <c r="F188" s="56"/>
      <c r="G188" s="50" t="s">
        <v>250</v>
      </c>
      <c r="H188" s="99"/>
      <c r="I188" s="56"/>
      <c r="J188" s="39" t="s">
        <v>140</v>
      </c>
      <c r="K188" s="42"/>
      <c r="L188" s="19" t="s">
        <v>31</v>
      </c>
      <c r="M188" s="56"/>
      <c r="N188" s="50" t="s">
        <v>250</v>
      </c>
      <c r="O188" s="99"/>
      <c r="P188" s="56"/>
      <c r="Q188" s="39" t="s">
        <v>140</v>
      </c>
      <c r="R188" s="42"/>
      <c r="S188" s="19" t="s">
        <v>31</v>
      </c>
      <c r="T188" s="56"/>
      <c r="U188" s="50" t="s">
        <v>250</v>
      </c>
      <c r="V188" s="99"/>
      <c r="W188" s="56"/>
      <c r="X188" s="39" t="s">
        <v>140</v>
      </c>
      <c r="Y188" s="42"/>
      <c r="Z188" s="19" t="s">
        <v>31</v>
      </c>
      <c r="AA188" s="56"/>
      <c r="AB188" s="50" t="s">
        <v>250</v>
      </c>
      <c r="AC188" s="99"/>
      <c r="AD188" s="56"/>
      <c r="AE188" s="39" t="s">
        <v>140</v>
      </c>
      <c r="AF188" s="42"/>
      <c r="AG188" s="19" t="s">
        <v>31</v>
      </c>
      <c r="AH188" s="56"/>
      <c r="AI188" s="50" t="s">
        <v>250</v>
      </c>
      <c r="AJ188" s="99"/>
      <c r="AK188" s="56"/>
    </row>
    <row r="189" spans="1:37" ht="15" customHeight="1">
      <c r="A189" s="244"/>
      <c r="B189" s="246"/>
      <c r="C189" s="39" t="s">
        <v>140</v>
      </c>
      <c r="D189" s="42"/>
      <c r="E189" s="19" t="s">
        <v>117</v>
      </c>
      <c r="F189" s="56"/>
      <c r="G189" s="50" t="s">
        <v>250</v>
      </c>
      <c r="H189" s="99"/>
      <c r="I189" s="56"/>
      <c r="J189" s="39" t="s">
        <v>140</v>
      </c>
      <c r="K189" s="42"/>
      <c r="L189" s="19" t="s">
        <v>117</v>
      </c>
      <c r="M189" s="56"/>
      <c r="N189" s="50" t="s">
        <v>250</v>
      </c>
      <c r="O189" s="99"/>
      <c r="P189" s="56"/>
      <c r="Q189" s="39" t="s">
        <v>140</v>
      </c>
      <c r="R189" s="42"/>
      <c r="S189" s="19" t="s">
        <v>117</v>
      </c>
      <c r="T189" s="56"/>
      <c r="U189" s="50" t="s">
        <v>250</v>
      </c>
      <c r="V189" s="99"/>
      <c r="W189" s="56"/>
      <c r="X189" s="39" t="s">
        <v>140</v>
      </c>
      <c r="Y189" s="42"/>
      <c r="Z189" s="19" t="s">
        <v>117</v>
      </c>
      <c r="AA189" s="56"/>
      <c r="AB189" s="50" t="s">
        <v>250</v>
      </c>
      <c r="AC189" s="99"/>
      <c r="AD189" s="56"/>
      <c r="AE189" s="39" t="s">
        <v>140</v>
      </c>
      <c r="AF189" s="42"/>
      <c r="AG189" s="19" t="s">
        <v>117</v>
      </c>
      <c r="AH189" s="56"/>
      <c r="AI189" s="50" t="s">
        <v>250</v>
      </c>
      <c r="AJ189" s="99"/>
      <c r="AK189" s="56"/>
    </row>
    <row r="190" spans="1:37" ht="15" customHeight="1">
      <c r="A190" s="243" t="s">
        <v>272</v>
      </c>
      <c r="B190" s="245" t="s">
        <v>303</v>
      </c>
      <c r="C190" s="39" t="s">
        <v>140</v>
      </c>
      <c r="D190" s="42"/>
      <c r="E190" s="19" t="s">
        <v>31</v>
      </c>
      <c r="F190" s="56"/>
      <c r="G190" s="50" t="s">
        <v>250</v>
      </c>
      <c r="H190" s="99"/>
      <c r="I190" s="56"/>
      <c r="J190" s="39" t="s">
        <v>140</v>
      </c>
      <c r="K190" s="42"/>
      <c r="L190" s="19" t="s">
        <v>31</v>
      </c>
      <c r="M190" s="56"/>
      <c r="N190" s="50" t="s">
        <v>250</v>
      </c>
      <c r="O190" s="99"/>
      <c r="P190" s="56"/>
      <c r="Q190" s="39" t="s">
        <v>140</v>
      </c>
      <c r="R190" s="42"/>
      <c r="S190" s="19" t="s">
        <v>31</v>
      </c>
      <c r="T190" s="56"/>
      <c r="U190" s="50" t="s">
        <v>250</v>
      </c>
      <c r="V190" s="99"/>
      <c r="W190" s="56"/>
      <c r="X190" s="39" t="s">
        <v>140</v>
      </c>
      <c r="Y190" s="42"/>
      <c r="Z190" s="19" t="s">
        <v>31</v>
      </c>
      <c r="AA190" s="56"/>
      <c r="AB190" s="50" t="s">
        <v>250</v>
      </c>
      <c r="AC190" s="99"/>
      <c r="AD190" s="56"/>
      <c r="AE190" s="39" t="s">
        <v>140</v>
      </c>
      <c r="AF190" s="42"/>
      <c r="AG190" s="19" t="s">
        <v>31</v>
      </c>
      <c r="AH190" s="56"/>
      <c r="AI190" s="50" t="s">
        <v>250</v>
      </c>
      <c r="AJ190" s="99"/>
      <c r="AK190" s="56"/>
    </row>
    <row r="191" spans="1:37" ht="22.5" customHeight="1">
      <c r="A191" s="244"/>
      <c r="B191" s="246"/>
      <c r="C191" s="39" t="s">
        <v>140</v>
      </c>
      <c r="D191" s="42"/>
      <c r="E191" s="19" t="s">
        <v>117</v>
      </c>
      <c r="F191" s="56"/>
      <c r="G191" s="50" t="s">
        <v>250</v>
      </c>
      <c r="H191" s="99"/>
      <c r="I191" s="56"/>
      <c r="J191" s="39" t="s">
        <v>140</v>
      </c>
      <c r="K191" s="42"/>
      <c r="L191" s="19" t="s">
        <v>117</v>
      </c>
      <c r="M191" s="56"/>
      <c r="N191" s="50" t="s">
        <v>250</v>
      </c>
      <c r="O191" s="99"/>
      <c r="P191" s="56"/>
      <c r="Q191" s="39" t="s">
        <v>140</v>
      </c>
      <c r="R191" s="42"/>
      <c r="S191" s="19" t="s">
        <v>117</v>
      </c>
      <c r="T191" s="56"/>
      <c r="U191" s="50" t="s">
        <v>250</v>
      </c>
      <c r="V191" s="99"/>
      <c r="W191" s="56"/>
      <c r="X191" s="39" t="s">
        <v>140</v>
      </c>
      <c r="Y191" s="42"/>
      <c r="Z191" s="19" t="s">
        <v>117</v>
      </c>
      <c r="AA191" s="56"/>
      <c r="AB191" s="50" t="s">
        <v>250</v>
      </c>
      <c r="AC191" s="99"/>
      <c r="AD191" s="56"/>
      <c r="AE191" s="39" t="s">
        <v>140</v>
      </c>
      <c r="AF191" s="42"/>
      <c r="AG191" s="19" t="s">
        <v>117</v>
      </c>
      <c r="AH191" s="56"/>
      <c r="AI191" s="50" t="s">
        <v>250</v>
      </c>
      <c r="AJ191" s="99"/>
      <c r="AK191" s="56"/>
    </row>
    <row r="192" spans="1:37" ht="15" customHeight="1">
      <c r="A192" s="243" t="s">
        <v>273</v>
      </c>
      <c r="B192" s="245" t="s">
        <v>222</v>
      </c>
      <c r="C192" s="39" t="s">
        <v>140</v>
      </c>
      <c r="D192" s="42">
        <v>1</v>
      </c>
      <c r="E192" s="19" t="s">
        <v>31</v>
      </c>
      <c r="F192" s="56">
        <v>55</v>
      </c>
      <c r="G192" s="50" t="s">
        <v>250</v>
      </c>
      <c r="H192" s="99">
        <v>0</v>
      </c>
      <c r="I192" s="56">
        <v>0</v>
      </c>
      <c r="J192" s="39" t="s">
        <v>140</v>
      </c>
      <c r="K192" s="42">
        <v>1</v>
      </c>
      <c r="L192" s="19" t="s">
        <v>31</v>
      </c>
      <c r="M192" s="56">
        <v>58</v>
      </c>
      <c r="N192" s="50" t="s">
        <v>250</v>
      </c>
      <c r="O192" s="99">
        <v>0.25</v>
      </c>
      <c r="P192" s="56">
        <v>1.2</v>
      </c>
      <c r="Q192" s="39" t="s">
        <v>140</v>
      </c>
      <c r="R192" s="42">
        <v>1</v>
      </c>
      <c r="S192" s="19" t="s">
        <v>31</v>
      </c>
      <c r="T192" s="56">
        <v>60</v>
      </c>
      <c r="U192" s="50" t="s">
        <v>250</v>
      </c>
      <c r="V192" s="99">
        <v>0.25</v>
      </c>
      <c r="W192" s="56">
        <v>1.2</v>
      </c>
      <c r="X192" s="39" t="s">
        <v>140</v>
      </c>
      <c r="Y192" s="42">
        <v>1</v>
      </c>
      <c r="Z192" s="19" t="s">
        <v>31</v>
      </c>
      <c r="AA192" s="56">
        <v>65</v>
      </c>
      <c r="AB192" s="50" t="s">
        <v>250</v>
      </c>
      <c r="AC192" s="99">
        <v>0.25</v>
      </c>
      <c r="AD192" s="56">
        <v>1.2</v>
      </c>
      <c r="AE192" s="39" t="s">
        <v>140</v>
      </c>
      <c r="AF192" s="42">
        <v>1</v>
      </c>
      <c r="AG192" s="19" t="s">
        <v>31</v>
      </c>
      <c r="AH192" s="56">
        <v>65</v>
      </c>
      <c r="AI192" s="50" t="s">
        <v>250</v>
      </c>
      <c r="AJ192" s="99">
        <v>0.25</v>
      </c>
      <c r="AK192" s="56">
        <v>1.2</v>
      </c>
    </row>
    <row r="193" spans="1:37" ht="15" customHeight="1">
      <c r="A193" s="244"/>
      <c r="B193" s="246"/>
      <c r="C193" s="39" t="s">
        <v>140</v>
      </c>
      <c r="D193" s="42"/>
      <c r="E193" s="19" t="s">
        <v>117</v>
      </c>
      <c r="F193" s="56"/>
      <c r="G193" s="50" t="s">
        <v>250</v>
      </c>
      <c r="H193" s="99"/>
      <c r="I193" s="56"/>
      <c r="J193" s="39" t="s">
        <v>140</v>
      </c>
      <c r="K193" s="42"/>
      <c r="L193" s="19" t="s">
        <v>117</v>
      </c>
      <c r="M193" s="56"/>
      <c r="N193" s="50" t="s">
        <v>250</v>
      </c>
      <c r="O193" s="99"/>
      <c r="P193" s="56"/>
      <c r="Q193" s="39" t="s">
        <v>140</v>
      </c>
      <c r="R193" s="42"/>
      <c r="S193" s="19" t="s">
        <v>117</v>
      </c>
      <c r="T193" s="56"/>
      <c r="U193" s="50" t="s">
        <v>250</v>
      </c>
      <c r="V193" s="99"/>
      <c r="W193" s="56"/>
      <c r="X193" s="39" t="s">
        <v>140</v>
      </c>
      <c r="Y193" s="42"/>
      <c r="Z193" s="19" t="s">
        <v>117</v>
      </c>
      <c r="AA193" s="56"/>
      <c r="AB193" s="50" t="s">
        <v>250</v>
      </c>
      <c r="AC193" s="99"/>
      <c r="AD193" s="56"/>
      <c r="AE193" s="39" t="s">
        <v>140</v>
      </c>
      <c r="AF193" s="42"/>
      <c r="AG193" s="19" t="s">
        <v>117</v>
      </c>
      <c r="AH193" s="56"/>
      <c r="AI193" s="50" t="s">
        <v>250</v>
      </c>
      <c r="AJ193" s="99"/>
      <c r="AK193" s="56"/>
    </row>
    <row r="194" spans="1:37" ht="15" customHeight="1">
      <c r="A194" s="243" t="s">
        <v>274</v>
      </c>
      <c r="B194" s="232" t="s">
        <v>183</v>
      </c>
      <c r="C194" s="39" t="s">
        <v>140</v>
      </c>
      <c r="D194" s="42"/>
      <c r="E194" s="19" t="s">
        <v>31</v>
      </c>
      <c r="F194" s="56"/>
      <c r="G194" s="50" t="s">
        <v>250</v>
      </c>
      <c r="H194" s="99"/>
      <c r="I194" s="56"/>
      <c r="J194" s="39" t="s">
        <v>140</v>
      </c>
      <c r="K194" s="42"/>
      <c r="L194" s="19" t="s">
        <v>31</v>
      </c>
      <c r="M194" s="56"/>
      <c r="N194" s="50" t="s">
        <v>250</v>
      </c>
      <c r="O194" s="99"/>
      <c r="P194" s="56"/>
      <c r="Q194" s="39" t="s">
        <v>140</v>
      </c>
      <c r="R194" s="42"/>
      <c r="S194" s="19" t="s">
        <v>31</v>
      </c>
      <c r="T194" s="56"/>
      <c r="U194" s="50" t="s">
        <v>250</v>
      </c>
      <c r="V194" s="99"/>
      <c r="W194" s="56"/>
      <c r="X194" s="39" t="s">
        <v>140</v>
      </c>
      <c r="Y194" s="42"/>
      <c r="Z194" s="19" t="s">
        <v>31</v>
      </c>
      <c r="AA194" s="56"/>
      <c r="AB194" s="50" t="s">
        <v>250</v>
      </c>
      <c r="AC194" s="99"/>
      <c r="AD194" s="56"/>
      <c r="AE194" s="39" t="s">
        <v>140</v>
      </c>
      <c r="AF194" s="42"/>
      <c r="AG194" s="19" t="s">
        <v>31</v>
      </c>
      <c r="AH194" s="56"/>
      <c r="AI194" s="50" t="s">
        <v>250</v>
      </c>
      <c r="AJ194" s="99"/>
      <c r="AK194" s="56"/>
    </row>
    <row r="195" spans="1:37" ht="15" customHeight="1">
      <c r="A195" s="244"/>
      <c r="B195" s="233"/>
      <c r="C195" s="39" t="s">
        <v>140</v>
      </c>
      <c r="D195" s="42"/>
      <c r="E195" s="19" t="s">
        <v>117</v>
      </c>
      <c r="F195" s="56"/>
      <c r="G195" s="50" t="s">
        <v>250</v>
      </c>
      <c r="H195" s="99"/>
      <c r="I195" s="56"/>
      <c r="J195" s="39" t="s">
        <v>140</v>
      </c>
      <c r="K195" s="42"/>
      <c r="L195" s="19" t="s">
        <v>117</v>
      </c>
      <c r="M195" s="56"/>
      <c r="N195" s="50" t="s">
        <v>250</v>
      </c>
      <c r="O195" s="99"/>
      <c r="P195" s="56"/>
      <c r="Q195" s="39" t="s">
        <v>140</v>
      </c>
      <c r="R195" s="42"/>
      <c r="S195" s="19" t="s">
        <v>117</v>
      </c>
      <c r="T195" s="56"/>
      <c r="U195" s="50" t="s">
        <v>250</v>
      </c>
      <c r="V195" s="99"/>
      <c r="W195" s="56"/>
      <c r="X195" s="39" t="s">
        <v>140</v>
      </c>
      <c r="Y195" s="42"/>
      <c r="Z195" s="19" t="s">
        <v>117</v>
      </c>
      <c r="AA195" s="56"/>
      <c r="AB195" s="50" t="s">
        <v>250</v>
      </c>
      <c r="AC195" s="99"/>
      <c r="AD195" s="56"/>
      <c r="AE195" s="39" t="s">
        <v>140</v>
      </c>
      <c r="AF195" s="42"/>
      <c r="AG195" s="19" t="s">
        <v>117</v>
      </c>
      <c r="AH195" s="56"/>
      <c r="AI195" s="50" t="s">
        <v>250</v>
      </c>
      <c r="AJ195" s="99"/>
      <c r="AK195" s="56"/>
    </row>
    <row r="196" spans="1:37" ht="15" customHeight="1">
      <c r="A196" s="243" t="s">
        <v>315</v>
      </c>
      <c r="B196" s="232" t="s">
        <v>183</v>
      </c>
      <c r="C196" s="39" t="s">
        <v>140</v>
      </c>
      <c r="D196" s="42"/>
      <c r="E196" s="19" t="s">
        <v>31</v>
      </c>
      <c r="F196" s="56"/>
      <c r="G196" s="50" t="s">
        <v>250</v>
      </c>
      <c r="H196" s="99"/>
      <c r="I196" s="56"/>
      <c r="J196" s="39" t="s">
        <v>140</v>
      </c>
      <c r="K196" s="42"/>
      <c r="L196" s="19" t="s">
        <v>31</v>
      </c>
      <c r="M196" s="56"/>
      <c r="N196" s="50" t="s">
        <v>250</v>
      </c>
      <c r="O196" s="99"/>
      <c r="P196" s="56"/>
      <c r="Q196" s="39" t="s">
        <v>140</v>
      </c>
      <c r="R196" s="42"/>
      <c r="S196" s="19" t="s">
        <v>31</v>
      </c>
      <c r="T196" s="56"/>
      <c r="U196" s="50" t="s">
        <v>250</v>
      </c>
      <c r="V196" s="99"/>
      <c r="W196" s="56"/>
      <c r="X196" s="39" t="s">
        <v>140</v>
      </c>
      <c r="Y196" s="42"/>
      <c r="Z196" s="19" t="s">
        <v>31</v>
      </c>
      <c r="AA196" s="56"/>
      <c r="AB196" s="50" t="s">
        <v>250</v>
      </c>
      <c r="AC196" s="99"/>
      <c r="AD196" s="56"/>
      <c r="AE196" s="39" t="s">
        <v>140</v>
      </c>
      <c r="AF196" s="42"/>
      <c r="AG196" s="19" t="s">
        <v>31</v>
      </c>
      <c r="AH196" s="56"/>
      <c r="AI196" s="50" t="s">
        <v>250</v>
      </c>
      <c r="AJ196" s="99"/>
      <c r="AK196" s="56"/>
    </row>
    <row r="197" spans="1:37" ht="15" customHeight="1">
      <c r="A197" s="244"/>
      <c r="B197" s="233"/>
      <c r="C197" s="39" t="s">
        <v>140</v>
      </c>
      <c r="D197" s="42"/>
      <c r="E197" s="19" t="s">
        <v>117</v>
      </c>
      <c r="F197" s="56"/>
      <c r="G197" s="50" t="s">
        <v>250</v>
      </c>
      <c r="H197" s="99"/>
      <c r="I197" s="56"/>
      <c r="J197" s="39" t="s">
        <v>140</v>
      </c>
      <c r="K197" s="42"/>
      <c r="L197" s="19" t="s">
        <v>117</v>
      </c>
      <c r="M197" s="56"/>
      <c r="N197" s="50" t="s">
        <v>250</v>
      </c>
      <c r="O197" s="99"/>
      <c r="P197" s="56"/>
      <c r="Q197" s="39" t="s">
        <v>140</v>
      </c>
      <c r="R197" s="42"/>
      <c r="S197" s="19" t="s">
        <v>117</v>
      </c>
      <c r="T197" s="56"/>
      <c r="U197" s="50" t="s">
        <v>250</v>
      </c>
      <c r="V197" s="99"/>
      <c r="W197" s="56"/>
      <c r="X197" s="39" t="s">
        <v>140</v>
      </c>
      <c r="Y197" s="42"/>
      <c r="Z197" s="19" t="s">
        <v>117</v>
      </c>
      <c r="AA197" s="56"/>
      <c r="AB197" s="50" t="s">
        <v>250</v>
      </c>
      <c r="AC197" s="99"/>
      <c r="AD197" s="56"/>
      <c r="AE197" s="39" t="s">
        <v>140</v>
      </c>
      <c r="AF197" s="42"/>
      <c r="AG197" s="19" t="s">
        <v>117</v>
      </c>
      <c r="AH197" s="56"/>
      <c r="AI197" s="50" t="s">
        <v>250</v>
      </c>
      <c r="AJ197" s="99"/>
      <c r="AK197" s="56"/>
    </row>
    <row r="198" spans="1:37" s="29" customFormat="1" ht="15" customHeight="1">
      <c r="A198" s="251" t="s">
        <v>193</v>
      </c>
      <c r="B198" s="252"/>
      <c r="C198" s="75"/>
      <c r="D198" s="76"/>
      <c r="E198" s="77" t="s">
        <v>31</v>
      </c>
      <c r="F198" s="78">
        <f>F176+F178+F180+F182+F184+F186+F188+F190+F192+F194+F196</f>
        <v>55</v>
      </c>
      <c r="G198" s="79" t="s">
        <v>29</v>
      </c>
      <c r="H198" s="90">
        <f>H176+H178+H180+H182+H184+H186+H188+H190+H192+H194+H196</f>
        <v>0</v>
      </c>
      <c r="I198" s="78">
        <f>I176+I178+I180+I182+I184+I186+I188+I190+I192+I194+I196</f>
        <v>0</v>
      </c>
      <c r="J198" s="75"/>
      <c r="K198" s="76"/>
      <c r="L198" s="77" t="s">
        <v>31</v>
      </c>
      <c r="M198" s="78">
        <f>M176+M178+M180+M182+M184+M186+M188+M190+M192+M194+M196</f>
        <v>58</v>
      </c>
      <c r="N198" s="79" t="s">
        <v>29</v>
      </c>
      <c r="O198" s="90">
        <f>O176+O178+O180+O182+O184+O186+O188+O190+O192+O194+O196</f>
        <v>0.25</v>
      </c>
      <c r="P198" s="78">
        <f>P176+P178+P180+P182+P184+P186+P188+P190+P192+P194+P196</f>
        <v>1.2</v>
      </c>
      <c r="Q198" s="75"/>
      <c r="R198" s="76"/>
      <c r="S198" s="77" t="s">
        <v>31</v>
      </c>
      <c r="T198" s="78">
        <f>T176+T178+T180+T182+T184+T186+T188+T190+T192+T194+T196</f>
        <v>60</v>
      </c>
      <c r="U198" s="79" t="s">
        <v>29</v>
      </c>
      <c r="V198" s="90">
        <f>V176+V178+V180+V182+V184+V186+V188+V190+V192+V194+V196</f>
        <v>0.25</v>
      </c>
      <c r="W198" s="78">
        <f>W176+W178+W180+W182+W184+W186+W188+W190+W192+W194+W196</f>
        <v>1.2</v>
      </c>
      <c r="X198" s="75"/>
      <c r="Y198" s="76"/>
      <c r="Z198" s="77" t="s">
        <v>31</v>
      </c>
      <c r="AA198" s="78">
        <f>AA176+AA178+AA180+AA182+AA184+AA186+AA188+AA190+AA192+AA194+AA196</f>
        <v>65</v>
      </c>
      <c r="AB198" s="79" t="s">
        <v>29</v>
      </c>
      <c r="AC198" s="90">
        <f>AC176+AC178+AC180+AC182+AC184+AC186+AC188+AC190+AC192+AC194+AC196</f>
        <v>0.25</v>
      </c>
      <c r="AD198" s="78">
        <f>AD176+AD178+AD180+AD182+AD184+AD186+AD188+AD190+AD192+AD194+AD196</f>
        <v>1.2</v>
      </c>
      <c r="AE198" s="75"/>
      <c r="AF198" s="76"/>
      <c r="AG198" s="77" t="s">
        <v>31</v>
      </c>
      <c r="AH198" s="78">
        <f>AH176+AH178+AH180+AH182+AH184+AH186+AH188+AH190+AH192+AH194+AH196</f>
        <v>65</v>
      </c>
      <c r="AI198" s="79" t="s">
        <v>29</v>
      </c>
      <c r="AJ198" s="90">
        <f>AJ176+AJ178+AJ180+AJ182+AJ184+AJ186+AJ188+AJ190+AJ192+AJ194+AJ196</f>
        <v>0.25</v>
      </c>
      <c r="AK198" s="78">
        <f>AK176+AK178+AK180+AK182+AK184+AK186+AK188+AK190+AK192+AK194+AK196</f>
        <v>1.2</v>
      </c>
    </row>
    <row r="199" spans="1:37" s="29" customFormat="1" ht="15" customHeight="1">
      <c r="A199" s="253"/>
      <c r="B199" s="254"/>
      <c r="C199" s="75"/>
      <c r="D199" s="76"/>
      <c r="E199" s="77" t="s">
        <v>117</v>
      </c>
      <c r="F199" s="78">
        <f>F177+F179+F181+F183+F185+F187+F189+F191+F193+F195+F197</f>
        <v>0</v>
      </c>
      <c r="G199" s="80"/>
      <c r="H199" s="90">
        <f>H177+H179+H181+H183+H185+H187+H189+H191+H193+H195+H197</f>
        <v>0</v>
      </c>
      <c r="I199" s="78">
        <f>I177+I179+I181+I183+I185+I187+I189+I191+I193+I195+I197</f>
        <v>0</v>
      </c>
      <c r="J199" s="75"/>
      <c r="K199" s="76"/>
      <c r="L199" s="77" t="s">
        <v>117</v>
      </c>
      <c r="M199" s="78">
        <f>M177+M179+M181+M183+M185+M187+M189+M191+M193+M195+M197</f>
        <v>15</v>
      </c>
      <c r="N199" s="80"/>
      <c r="O199" s="90">
        <f>O177+O179+O181+O183+O185+O187+O189+O191+O193+O195+O197</f>
        <v>0.25</v>
      </c>
      <c r="P199" s="78">
        <f>P177+P179+P181+P183+P185+P187+P189+P191+P193+P195+P197</f>
        <v>1.2</v>
      </c>
      <c r="Q199" s="75"/>
      <c r="R199" s="76"/>
      <c r="S199" s="77" t="s">
        <v>117</v>
      </c>
      <c r="T199" s="78">
        <f>T177+T179+T181+T183+T185+T187+T189+T191+T193+T195+T197</f>
        <v>0</v>
      </c>
      <c r="U199" s="80"/>
      <c r="V199" s="90">
        <f>V177+V179+V181+V183+V185+V187+V189+V191+V193+V195+V197</f>
        <v>0</v>
      </c>
      <c r="W199" s="78">
        <f>W177+W179+W181+W183+W185+W187+W189+W191+W193+W195+W197</f>
        <v>0</v>
      </c>
      <c r="X199" s="75"/>
      <c r="Y199" s="76"/>
      <c r="Z199" s="77" t="s">
        <v>117</v>
      </c>
      <c r="AA199" s="78">
        <f>AA177+AA179+AA181+AA183+AA185+AA187+AA189+AA191+AA193+AA195+AA197</f>
        <v>0</v>
      </c>
      <c r="AB199" s="80"/>
      <c r="AC199" s="90">
        <f>AC177+AC179+AC181+AC183+AC185+AC187+AC189+AC191+AC193+AC195+AC197</f>
        <v>0</v>
      </c>
      <c r="AD199" s="78">
        <f>AD177+AD179+AD181+AD183+AD185+AD187+AD189+AD191+AD193+AD195+AD197</f>
        <v>0</v>
      </c>
      <c r="AE199" s="75"/>
      <c r="AF199" s="76"/>
      <c r="AG199" s="77" t="s">
        <v>117</v>
      </c>
      <c r="AH199" s="78">
        <f>AH177+AH179+AH181+AH183+AH185+AH187+AH189+AH191+AH193+AH195+AH197</f>
        <v>0</v>
      </c>
      <c r="AI199" s="80"/>
      <c r="AJ199" s="90">
        <f>AJ177+AJ179+AJ181+AJ183+AJ185+AJ187+AJ189+AJ191+AJ193+AJ195+AJ197</f>
        <v>0</v>
      </c>
      <c r="AK199" s="78">
        <f>AK177+AK179+AK181+AK183+AK185+AK187+AK189+AK191+AK193+AK195+AK197</f>
        <v>0</v>
      </c>
    </row>
    <row r="200" spans="1:37" s="29" customFormat="1" ht="15" customHeight="1">
      <c r="A200" s="255"/>
      <c r="B200" s="256"/>
      <c r="C200" s="75"/>
      <c r="D200" s="81"/>
      <c r="E200" s="82" t="s">
        <v>129</v>
      </c>
      <c r="F200" s="83">
        <f>F198+F199</f>
        <v>55</v>
      </c>
      <c r="G200" s="80"/>
      <c r="H200" s="91">
        <f>H198+H199</f>
        <v>0</v>
      </c>
      <c r="I200" s="83">
        <f>I198+I199</f>
        <v>0</v>
      </c>
      <c r="J200" s="75"/>
      <c r="K200" s="81"/>
      <c r="L200" s="82" t="s">
        <v>129</v>
      </c>
      <c r="M200" s="83">
        <f>M198+M199</f>
        <v>73</v>
      </c>
      <c r="N200" s="80"/>
      <c r="O200" s="91">
        <f>O198+O199</f>
        <v>0.5</v>
      </c>
      <c r="P200" s="83">
        <f>P198+P199</f>
        <v>2.4</v>
      </c>
      <c r="Q200" s="75"/>
      <c r="R200" s="81"/>
      <c r="S200" s="82" t="s">
        <v>129</v>
      </c>
      <c r="T200" s="83">
        <f>T198+T199</f>
        <v>60</v>
      </c>
      <c r="U200" s="80"/>
      <c r="V200" s="91">
        <f>V198+V199</f>
        <v>0.25</v>
      </c>
      <c r="W200" s="83">
        <f>W198+W199</f>
        <v>1.2</v>
      </c>
      <c r="X200" s="75"/>
      <c r="Y200" s="81"/>
      <c r="Z200" s="82" t="s">
        <v>129</v>
      </c>
      <c r="AA200" s="83">
        <f>AA198+AA199</f>
        <v>65</v>
      </c>
      <c r="AB200" s="80"/>
      <c r="AC200" s="91">
        <f>AC198+AC199</f>
        <v>0.25</v>
      </c>
      <c r="AD200" s="83">
        <f>AD198+AD199</f>
        <v>1.2</v>
      </c>
      <c r="AE200" s="75"/>
      <c r="AF200" s="81"/>
      <c r="AG200" s="82" t="s">
        <v>129</v>
      </c>
      <c r="AH200" s="83">
        <f>AH198+AH199</f>
        <v>65</v>
      </c>
      <c r="AI200" s="80"/>
      <c r="AJ200" s="91">
        <f>AJ198+AJ199</f>
        <v>0.25</v>
      </c>
      <c r="AK200" s="83">
        <f>AK198+AK199</f>
        <v>1.2</v>
      </c>
    </row>
    <row r="201" spans="1:37" s="17" customFormat="1" ht="15" customHeight="1">
      <c r="A201" s="237" t="s">
        <v>164</v>
      </c>
      <c r="B201" s="238"/>
      <c r="C201" s="86"/>
      <c r="D201" s="73"/>
      <c r="E201" s="65" t="s">
        <v>31</v>
      </c>
      <c r="F201" s="66">
        <f>F110+F127+F154+F171+F198</f>
        <v>420</v>
      </c>
      <c r="G201" s="67" t="s">
        <v>29</v>
      </c>
      <c r="H201" s="95" t="s">
        <v>29</v>
      </c>
      <c r="I201" s="66">
        <f>I110+I127+I154+I171+I198</f>
        <v>4</v>
      </c>
      <c r="J201" s="86"/>
      <c r="K201" s="73"/>
      <c r="L201" s="65" t="s">
        <v>31</v>
      </c>
      <c r="M201" s="66">
        <f>M110+M127+M154+M171+M198</f>
        <v>663</v>
      </c>
      <c r="N201" s="67" t="s">
        <v>29</v>
      </c>
      <c r="O201" s="95" t="s">
        <v>29</v>
      </c>
      <c r="P201" s="66">
        <f>P110+P127+P154+P171+P198</f>
        <v>19.7</v>
      </c>
      <c r="Q201" s="86"/>
      <c r="R201" s="73"/>
      <c r="S201" s="65" t="s">
        <v>31</v>
      </c>
      <c r="T201" s="66">
        <f>T110+T127+T154+T171+T198</f>
        <v>706</v>
      </c>
      <c r="U201" s="67" t="s">
        <v>29</v>
      </c>
      <c r="V201" s="95" t="s">
        <v>29</v>
      </c>
      <c r="W201" s="66">
        <f>W110+W127+W154+W171+W198</f>
        <v>23.2</v>
      </c>
      <c r="X201" s="86"/>
      <c r="Y201" s="73"/>
      <c r="Z201" s="65" t="s">
        <v>31</v>
      </c>
      <c r="AA201" s="66">
        <f>AA110+AA127+AA154+AA171+AA198</f>
        <v>725</v>
      </c>
      <c r="AB201" s="67" t="s">
        <v>29</v>
      </c>
      <c r="AC201" s="95" t="s">
        <v>29</v>
      </c>
      <c r="AD201" s="66">
        <f>AD110+AD127+AD154+AD171+AD198</f>
        <v>16.5</v>
      </c>
      <c r="AE201" s="86"/>
      <c r="AF201" s="73"/>
      <c r="AG201" s="65" t="s">
        <v>31</v>
      </c>
      <c r="AH201" s="66">
        <f>AH110+AH127+AH154+AH171+AH198</f>
        <v>725</v>
      </c>
      <c r="AI201" s="67" t="s">
        <v>29</v>
      </c>
      <c r="AJ201" s="95" t="s">
        <v>29</v>
      </c>
      <c r="AK201" s="66">
        <f>AK110+AK127+AK154+AK171+AK198</f>
        <v>16.5</v>
      </c>
    </row>
    <row r="202" spans="1:37" s="17" customFormat="1" ht="15" customHeight="1">
      <c r="A202" s="239"/>
      <c r="B202" s="240"/>
      <c r="C202" s="86"/>
      <c r="D202" s="73"/>
      <c r="E202" s="65" t="s">
        <v>117</v>
      </c>
      <c r="F202" s="66">
        <f>F111+F128+F155+F172+F199</f>
        <v>0</v>
      </c>
      <c r="G202" s="69"/>
      <c r="H202" s="96"/>
      <c r="I202" s="66">
        <f>I111+I128+I155+I172+I199</f>
        <v>0</v>
      </c>
      <c r="J202" s="86"/>
      <c r="K202" s="73"/>
      <c r="L202" s="65" t="s">
        <v>117</v>
      </c>
      <c r="M202" s="66">
        <f>M111+M128+M155+M172+M199</f>
        <v>25</v>
      </c>
      <c r="N202" s="69"/>
      <c r="O202" s="96"/>
      <c r="P202" s="66">
        <f>P111+P128+P155+P172+P199</f>
        <v>1.7999999999999998</v>
      </c>
      <c r="Q202" s="86"/>
      <c r="R202" s="73"/>
      <c r="S202" s="65" t="s">
        <v>117</v>
      </c>
      <c r="T202" s="66">
        <f>T111+T128+T155+T172+T199</f>
        <v>10</v>
      </c>
      <c r="U202" s="69"/>
      <c r="V202" s="96"/>
      <c r="W202" s="66">
        <f>W111+W128+W155+W172+W199</f>
        <v>1.4</v>
      </c>
      <c r="X202" s="86"/>
      <c r="Y202" s="73"/>
      <c r="Z202" s="65" t="s">
        <v>117</v>
      </c>
      <c r="AA202" s="66">
        <f>AA111+AA128+AA155+AA172+AA199</f>
        <v>0</v>
      </c>
      <c r="AB202" s="69"/>
      <c r="AC202" s="96"/>
      <c r="AD202" s="66">
        <f>AD111+AD128+AD155+AD172+AD199</f>
        <v>0</v>
      </c>
      <c r="AE202" s="86"/>
      <c r="AF202" s="73"/>
      <c r="AG202" s="65" t="s">
        <v>117</v>
      </c>
      <c r="AH202" s="66">
        <f>AH111+AH128+AH155+AH172+AH199</f>
        <v>0</v>
      </c>
      <c r="AI202" s="69"/>
      <c r="AJ202" s="96"/>
      <c r="AK202" s="66">
        <f>AK111+AK128+AK155+AK172+AK199</f>
        <v>0</v>
      </c>
    </row>
    <row r="203" spans="1:37" s="17" customFormat="1" ht="15" customHeight="1">
      <c r="A203" s="241"/>
      <c r="B203" s="242"/>
      <c r="C203" s="86"/>
      <c r="D203" s="74"/>
      <c r="E203" s="71" t="s">
        <v>129</v>
      </c>
      <c r="F203" s="72">
        <f>F201+F202</f>
        <v>420</v>
      </c>
      <c r="G203" s="69"/>
      <c r="H203" s="96"/>
      <c r="I203" s="72">
        <f>I201+I202</f>
        <v>4</v>
      </c>
      <c r="J203" s="86"/>
      <c r="K203" s="74"/>
      <c r="L203" s="71" t="s">
        <v>129</v>
      </c>
      <c r="M203" s="72">
        <f>M201+M202</f>
        <v>688</v>
      </c>
      <c r="N203" s="69"/>
      <c r="O203" s="96"/>
      <c r="P203" s="72">
        <f>P201+P202</f>
        <v>21.5</v>
      </c>
      <c r="Q203" s="86"/>
      <c r="R203" s="74"/>
      <c r="S203" s="71" t="s">
        <v>129</v>
      </c>
      <c r="T203" s="72">
        <f>T201+T202</f>
        <v>716</v>
      </c>
      <c r="U203" s="69"/>
      <c r="V203" s="96"/>
      <c r="W203" s="72">
        <f>W201+W202</f>
        <v>24.599999999999998</v>
      </c>
      <c r="X203" s="86"/>
      <c r="Y203" s="74"/>
      <c r="Z203" s="71" t="s">
        <v>129</v>
      </c>
      <c r="AA203" s="72">
        <f>AA201+AA202</f>
        <v>725</v>
      </c>
      <c r="AB203" s="69"/>
      <c r="AC203" s="96"/>
      <c r="AD203" s="72">
        <f>AD201+AD202</f>
        <v>16.5</v>
      </c>
      <c r="AE203" s="86"/>
      <c r="AF203" s="74"/>
      <c r="AG203" s="71" t="s">
        <v>129</v>
      </c>
      <c r="AH203" s="72">
        <f>AH201+AH202</f>
        <v>725</v>
      </c>
      <c r="AI203" s="69"/>
      <c r="AJ203" s="96"/>
      <c r="AK203" s="72">
        <f>AK201+AK202</f>
        <v>16.5</v>
      </c>
    </row>
    <row r="204" spans="1:37" ht="36">
      <c r="A204" s="62">
        <v>4</v>
      </c>
      <c r="B204" s="62" t="s">
        <v>223</v>
      </c>
      <c r="C204" s="31"/>
      <c r="D204" s="33"/>
      <c r="E204" s="30"/>
      <c r="F204" s="55"/>
      <c r="G204" s="33"/>
      <c r="H204" s="97"/>
      <c r="I204" s="59"/>
      <c r="J204" s="31"/>
      <c r="K204" s="33"/>
      <c r="L204" s="30"/>
      <c r="M204" s="55"/>
      <c r="N204" s="33"/>
      <c r="O204" s="97"/>
      <c r="P204" s="59"/>
      <c r="Q204" s="31"/>
      <c r="R204" s="33"/>
      <c r="S204" s="30"/>
      <c r="T204" s="55"/>
      <c r="U204" s="33"/>
      <c r="V204" s="97"/>
      <c r="W204" s="59"/>
      <c r="X204" s="31"/>
      <c r="Y204" s="33"/>
      <c r="Z204" s="30"/>
      <c r="AA204" s="55"/>
      <c r="AB204" s="33"/>
      <c r="AC204" s="97"/>
      <c r="AD204" s="59"/>
      <c r="AE204" s="31"/>
      <c r="AF204" s="33"/>
      <c r="AG204" s="30"/>
      <c r="AH204" s="55"/>
      <c r="AI204" s="33"/>
      <c r="AJ204" s="97"/>
      <c r="AK204" s="59"/>
    </row>
    <row r="205" spans="1:37" ht="15" customHeight="1">
      <c r="A205" s="243" t="s">
        <v>197</v>
      </c>
      <c r="B205" s="245" t="s">
        <v>206</v>
      </c>
      <c r="C205" s="39" t="s">
        <v>140</v>
      </c>
      <c r="D205" s="42"/>
      <c r="E205" s="19" t="s">
        <v>31</v>
      </c>
      <c r="F205" s="56"/>
      <c r="G205" s="39" t="s">
        <v>19</v>
      </c>
      <c r="H205" s="99"/>
      <c r="I205" s="56"/>
      <c r="J205" s="39" t="s">
        <v>140</v>
      </c>
      <c r="K205" s="42"/>
      <c r="L205" s="19" t="s">
        <v>31</v>
      </c>
      <c r="M205" s="56"/>
      <c r="N205" s="39" t="s">
        <v>19</v>
      </c>
      <c r="O205" s="99"/>
      <c r="P205" s="56"/>
      <c r="Q205" s="39" t="s">
        <v>140</v>
      </c>
      <c r="R205" s="42"/>
      <c r="S205" s="19"/>
      <c r="T205" s="56"/>
      <c r="U205" s="39"/>
      <c r="V205" s="99"/>
      <c r="W205" s="56"/>
      <c r="X205" s="39" t="s">
        <v>140</v>
      </c>
      <c r="Y205" s="42"/>
      <c r="Z205" s="19"/>
      <c r="AA205" s="56"/>
      <c r="AB205" s="39"/>
      <c r="AC205" s="99"/>
      <c r="AD205" s="56"/>
      <c r="AE205" s="39" t="s">
        <v>140</v>
      </c>
      <c r="AF205" s="42"/>
      <c r="AG205" s="19"/>
      <c r="AH205" s="56"/>
      <c r="AI205" s="39"/>
      <c r="AJ205" s="99"/>
      <c r="AK205" s="56"/>
    </row>
    <row r="206" spans="1:37" ht="15" customHeight="1">
      <c r="A206" s="244"/>
      <c r="B206" s="246"/>
      <c r="C206" s="39" t="s">
        <v>140</v>
      </c>
      <c r="D206" s="42"/>
      <c r="E206" s="19" t="s">
        <v>117</v>
      </c>
      <c r="F206" s="56"/>
      <c r="G206" s="39" t="s">
        <v>19</v>
      </c>
      <c r="H206" s="99"/>
      <c r="I206" s="56"/>
      <c r="J206" s="39" t="s">
        <v>140</v>
      </c>
      <c r="K206" s="42"/>
      <c r="L206" s="19" t="s">
        <v>117</v>
      </c>
      <c r="M206" s="56"/>
      <c r="N206" s="39" t="s">
        <v>19</v>
      </c>
      <c r="O206" s="99"/>
      <c r="P206" s="56"/>
      <c r="Q206" s="39" t="s">
        <v>140</v>
      </c>
      <c r="R206" s="42"/>
      <c r="S206" s="19"/>
      <c r="T206" s="56"/>
      <c r="U206" s="39"/>
      <c r="V206" s="99"/>
      <c r="W206" s="56"/>
      <c r="X206" s="39" t="s">
        <v>140</v>
      </c>
      <c r="Y206" s="42"/>
      <c r="Z206" s="19"/>
      <c r="AA206" s="56"/>
      <c r="AB206" s="39"/>
      <c r="AC206" s="99"/>
      <c r="AD206" s="56"/>
      <c r="AE206" s="39" t="s">
        <v>140</v>
      </c>
      <c r="AF206" s="42"/>
      <c r="AG206" s="19"/>
      <c r="AH206" s="56"/>
      <c r="AI206" s="39"/>
      <c r="AJ206" s="99"/>
      <c r="AK206" s="56"/>
    </row>
    <row r="207" spans="1:37" ht="15" customHeight="1">
      <c r="A207" s="243" t="s">
        <v>198</v>
      </c>
      <c r="B207" s="245" t="s">
        <v>207</v>
      </c>
      <c r="C207" s="39" t="s">
        <v>140</v>
      </c>
      <c r="D207" s="42"/>
      <c r="E207" s="19" t="s">
        <v>31</v>
      </c>
      <c r="F207" s="56"/>
      <c r="G207" s="39" t="s">
        <v>19</v>
      </c>
      <c r="H207" s="99"/>
      <c r="I207" s="56"/>
      <c r="J207" s="39" t="s">
        <v>140</v>
      </c>
      <c r="K207" s="42"/>
      <c r="L207" s="19" t="s">
        <v>31</v>
      </c>
      <c r="M207" s="56"/>
      <c r="N207" s="39" t="s">
        <v>19</v>
      </c>
      <c r="O207" s="99"/>
      <c r="P207" s="56"/>
      <c r="Q207" s="39" t="s">
        <v>140</v>
      </c>
      <c r="R207" s="42"/>
      <c r="S207" s="19" t="s">
        <v>31</v>
      </c>
      <c r="T207" s="56"/>
      <c r="U207" s="39" t="s">
        <v>19</v>
      </c>
      <c r="V207" s="99"/>
      <c r="W207" s="56"/>
      <c r="X207" s="39" t="s">
        <v>140</v>
      </c>
      <c r="Y207" s="42"/>
      <c r="Z207" s="19" t="s">
        <v>31</v>
      </c>
      <c r="AA207" s="56"/>
      <c r="AB207" s="39" t="s">
        <v>19</v>
      </c>
      <c r="AC207" s="99"/>
      <c r="AD207" s="56"/>
      <c r="AE207" s="39" t="s">
        <v>140</v>
      </c>
      <c r="AF207" s="42"/>
      <c r="AG207" s="19" t="s">
        <v>31</v>
      </c>
      <c r="AH207" s="56"/>
      <c r="AI207" s="39" t="s">
        <v>19</v>
      </c>
      <c r="AJ207" s="99"/>
      <c r="AK207" s="56"/>
    </row>
    <row r="208" spans="1:37" ht="15" customHeight="1">
      <c r="A208" s="244"/>
      <c r="B208" s="246"/>
      <c r="C208" s="39" t="s">
        <v>140</v>
      </c>
      <c r="D208" s="42"/>
      <c r="E208" s="19" t="s">
        <v>117</v>
      </c>
      <c r="F208" s="56"/>
      <c r="G208" s="39" t="s">
        <v>19</v>
      </c>
      <c r="H208" s="99"/>
      <c r="I208" s="56"/>
      <c r="J208" s="39" t="s">
        <v>140</v>
      </c>
      <c r="K208" s="42"/>
      <c r="L208" s="19" t="s">
        <v>117</v>
      </c>
      <c r="M208" s="56"/>
      <c r="N208" s="39" t="s">
        <v>19</v>
      </c>
      <c r="O208" s="99"/>
      <c r="P208" s="56"/>
      <c r="Q208" s="39" t="s">
        <v>140</v>
      </c>
      <c r="R208" s="42"/>
      <c r="S208" s="19" t="s">
        <v>117</v>
      </c>
      <c r="T208" s="56"/>
      <c r="U208" s="39" t="s">
        <v>19</v>
      </c>
      <c r="V208" s="99"/>
      <c r="W208" s="56"/>
      <c r="X208" s="39" t="s">
        <v>140</v>
      </c>
      <c r="Y208" s="42"/>
      <c r="Z208" s="19" t="s">
        <v>117</v>
      </c>
      <c r="AA208" s="56"/>
      <c r="AB208" s="39" t="s">
        <v>19</v>
      </c>
      <c r="AC208" s="99"/>
      <c r="AD208" s="56"/>
      <c r="AE208" s="39" t="s">
        <v>140</v>
      </c>
      <c r="AF208" s="42"/>
      <c r="AG208" s="19" t="s">
        <v>117</v>
      </c>
      <c r="AH208" s="56"/>
      <c r="AI208" s="39" t="s">
        <v>19</v>
      </c>
      <c r="AJ208" s="99"/>
      <c r="AK208" s="56"/>
    </row>
    <row r="209" spans="1:37" ht="15" customHeight="1">
      <c r="A209" s="243" t="s">
        <v>199</v>
      </c>
      <c r="B209" s="245" t="s">
        <v>208</v>
      </c>
      <c r="C209" s="39" t="s">
        <v>140</v>
      </c>
      <c r="D209" s="42"/>
      <c r="E209" s="19" t="s">
        <v>31</v>
      </c>
      <c r="F209" s="56"/>
      <c r="G209" s="39" t="s">
        <v>19</v>
      </c>
      <c r="H209" s="99"/>
      <c r="I209" s="56"/>
      <c r="J209" s="39" t="s">
        <v>140</v>
      </c>
      <c r="K209" s="42"/>
      <c r="L209" s="19" t="s">
        <v>31</v>
      </c>
      <c r="M209" s="56"/>
      <c r="N209" s="39" t="s">
        <v>19</v>
      </c>
      <c r="O209" s="99"/>
      <c r="P209" s="56"/>
      <c r="Q209" s="39" t="s">
        <v>140</v>
      </c>
      <c r="R209" s="42"/>
      <c r="S209" s="19" t="s">
        <v>31</v>
      </c>
      <c r="T209" s="56"/>
      <c r="U209" s="39" t="s">
        <v>19</v>
      </c>
      <c r="V209" s="99"/>
      <c r="W209" s="56"/>
      <c r="X209" s="39" t="s">
        <v>140</v>
      </c>
      <c r="Y209" s="42"/>
      <c r="Z209" s="19" t="s">
        <v>31</v>
      </c>
      <c r="AA209" s="56"/>
      <c r="AB209" s="39" t="s">
        <v>19</v>
      </c>
      <c r="AC209" s="99"/>
      <c r="AD209" s="56"/>
      <c r="AE209" s="39" t="s">
        <v>140</v>
      </c>
      <c r="AF209" s="42"/>
      <c r="AG209" s="19" t="s">
        <v>31</v>
      </c>
      <c r="AH209" s="56"/>
      <c r="AI209" s="39" t="s">
        <v>19</v>
      </c>
      <c r="AJ209" s="99"/>
      <c r="AK209" s="56"/>
    </row>
    <row r="210" spans="1:37" ht="15" customHeight="1">
      <c r="A210" s="244"/>
      <c r="B210" s="246"/>
      <c r="C210" s="39" t="s">
        <v>140</v>
      </c>
      <c r="D210" s="42"/>
      <c r="E210" s="19" t="s">
        <v>117</v>
      </c>
      <c r="F210" s="56"/>
      <c r="G210" s="39" t="s">
        <v>19</v>
      </c>
      <c r="H210" s="99"/>
      <c r="I210" s="56"/>
      <c r="J210" s="39" t="s">
        <v>140</v>
      </c>
      <c r="K210" s="42"/>
      <c r="L210" s="19" t="s">
        <v>117</v>
      </c>
      <c r="M210" s="56"/>
      <c r="N210" s="39" t="s">
        <v>19</v>
      </c>
      <c r="O210" s="99"/>
      <c r="P210" s="56"/>
      <c r="Q210" s="39" t="s">
        <v>140</v>
      </c>
      <c r="R210" s="42"/>
      <c r="S210" s="19" t="s">
        <v>117</v>
      </c>
      <c r="T210" s="56"/>
      <c r="U210" s="39" t="s">
        <v>19</v>
      </c>
      <c r="V210" s="99"/>
      <c r="W210" s="56"/>
      <c r="X210" s="39" t="s">
        <v>140</v>
      </c>
      <c r="Y210" s="42"/>
      <c r="Z210" s="19" t="s">
        <v>117</v>
      </c>
      <c r="AA210" s="56"/>
      <c r="AB210" s="39" t="s">
        <v>19</v>
      </c>
      <c r="AC210" s="99"/>
      <c r="AD210" s="56"/>
      <c r="AE210" s="39" t="s">
        <v>140</v>
      </c>
      <c r="AF210" s="42"/>
      <c r="AG210" s="19" t="s">
        <v>117</v>
      </c>
      <c r="AH210" s="56"/>
      <c r="AI210" s="39" t="s">
        <v>19</v>
      </c>
      <c r="AJ210" s="99"/>
      <c r="AK210" s="56"/>
    </row>
    <row r="211" spans="1:37" ht="15" customHeight="1">
      <c r="A211" s="243" t="s">
        <v>200</v>
      </c>
      <c r="B211" s="245" t="s">
        <v>209</v>
      </c>
      <c r="C211" s="39" t="s">
        <v>140</v>
      </c>
      <c r="D211" s="42"/>
      <c r="E211" s="19" t="s">
        <v>31</v>
      </c>
      <c r="F211" s="56"/>
      <c r="G211" s="39" t="s">
        <v>19</v>
      </c>
      <c r="H211" s="99"/>
      <c r="I211" s="56"/>
      <c r="J211" s="39" t="s">
        <v>140</v>
      </c>
      <c r="K211" s="42"/>
      <c r="L211" s="19" t="s">
        <v>31</v>
      </c>
      <c r="M211" s="56"/>
      <c r="N211" s="39" t="s">
        <v>19</v>
      </c>
      <c r="O211" s="99"/>
      <c r="P211" s="56"/>
      <c r="Q211" s="39" t="s">
        <v>140</v>
      </c>
      <c r="R211" s="42"/>
      <c r="S211" s="19" t="s">
        <v>31</v>
      </c>
      <c r="T211" s="56"/>
      <c r="U211" s="39" t="s">
        <v>19</v>
      </c>
      <c r="V211" s="99"/>
      <c r="W211" s="56"/>
      <c r="X211" s="39" t="s">
        <v>140</v>
      </c>
      <c r="Y211" s="42"/>
      <c r="Z211" s="19" t="s">
        <v>31</v>
      </c>
      <c r="AA211" s="56"/>
      <c r="AB211" s="39" t="s">
        <v>19</v>
      </c>
      <c r="AC211" s="99"/>
      <c r="AD211" s="56"/>
      <c r="AE211" s="39" t="s">
        <v>140</v>
      </c>
      <c r="AF211" s="42"/>
      <c r="AG211" s="19" t="s">
        <v>31</v>
      </c>
      <c r="AH211" s="56"/>
      <c r="AI211" s="39" t="s">
        <v>19</v>
      </c>
      <c r="AJ211" s="99"/>
      <c r="AK211" s="56"/>
    </row>
    <row r="212" spans="1:37" ht="15" customHeight="1">
      <c r="A212" s="244"/>
      <c r="B212" s="246"/>
      <c r="C212" s="39" t="s">
        <v>140</v>
      </c>
      <c r="D212" s="42"/>
      <c r="E212" s="19" t="s">
        <v>117</v>
      </c>
      <c r="F212" s="56"/>
      <c r="G212" s="39" t="s">
        <v>19</v>
      </c>
      <c r="H212" s="99"/>
      <c r="I212" s="56"/>
      <c r="J212" s="39" t="s">
        <v>140</v>
      </c>
      <c r="K212" s="42"/>
      <c r="L212" s="19" t="s">
        <v>117</v>
      </c>
      <c r="M212" s="56"/>
      <c r="N212" s="39" t="s">
        <v>19</v>
      </c>
      <c r="O212" s="99"/>
      <c r="P212" s="56"/>
      <c r="Q212" s="39" t="s">
        <v>140</v>
      </c>
      <c r="R212" s="42"/>
      <c r="S212" s="19" t="s">
        <v>117</v>
      </c>
      <c r="T212" s="56"/>
      <c r="U212" s="39" t="s">
        <v>19</v>
      </c>
      <c r="V212" s="99"/>
      <c r="W212" s="56"/>
      <c r="X212" s="39" t="s">
        <v>140</v>
      </c>
      <c r="Y212" s="42"/>
      <c r="Z212" s="19" t="s">
        <v>117</v>
      </c>
      <c r="AA212" s="56"/>
      <c r="AB212" s="39" t="s">
        <v>19</v>
      </c>
      <c r="AC212" s="99"/>
      <c r="AD212" s="56"/>
      <c r="AE212" s="39" t="s">
        <v>140</v>
      </c>
      <c r="AF212" s="42"/>
      <c r="AG212" s="19" t="s">
        <v>117</v>
      </c>
      <c r="AH212" s="56"/>
      <c r="AI212" s="39" t="s">
        <v>19</v>
      </c>
      <c r="AJ212" s="99"/>
      <c r="AK212" s="56"/>
    </row>
    <row r="213" spans="1:37" ht="15" customHeight="1">
      <c r="A213" s="243" t="s">
        <v>201</v>
      </c>
      <c r="B213" s="245" t="s">
        <v>210</v>
      </c>
      <c r="C213" s="39" t="s">
        <v>140</v>
      </c>
      <c r="D213" s="42"/>
      <c r="E213" s="19" t="s">
        <v>31</v>
      </c>
      <c r="F213" s="56"/>
      <c r="G213" s="39" t="s">
        <v>19</v>
      </c>
      <c r="H213" s="99"/>
      <c r="I213" s="56"/>
      <c r="J213" s="39" t="s">
        <v>140</v>
      </c>
      <c r="K213" s="42"/>
      <c r="L213" s="19" t="s">
        <v>31</v>
      </c>
      <c r="M213" s="56"/>
      <c r="N213" s="39" t="s">
        <v>19</v>
      </c>
      <c r="O213" s="99"/>
      <c r="P213" s="56"/>
      <c r="Q213" s="39" t="s">
        <v>140</v>
      </c>
      <c r="R213" s="42"/>
      <c r="S213" s="19" t="s">
        <v>31</v>
      </c>
      <c r="T213" s="56"/>
      <c r="U213" s="39" t="s">
        <v>19</v>
      </c>
      <c r="V213" s="99"/>
      <c r="W213" s="56"/>
      <c r="X213" s="39" t="s">
        <v>140</v>
      </c>
      <c r="Y213" s="42"/>
      <c r="Z213" s="19" t="s">
        <v>31</v>
      </c>
      <c r="AA213" s="56"/>
      <c r="AB213" s="39" t="s">
        <v>19</v>
      </c>
      <c r="AC213" s="99"/>
      <c r="AD213" s="56"/>
      <c r="AE213" s="39" t="s">
        <v>140</v>
      </c>
      <c r="AF213" s="42"/>
      <c r="AG213" s="19" t="s">
        <v>31</v>
      </c>
      <c r="AH213" s="56"/>
      <c r="AI213" s="39" t="s">
        <v>19</v>
      </c>
      <c r="AJ213" s="99"/>
      <c r="AK213" s="56"/>
    </row>
    <row r="214" spans="1:37" ht="15" customHeight="1">
      <c r="A214" s="244"/>
      <c r="B214" s="246"/>
      <c r="C214" s="39" t="s">
        <v>140</v>
      </c>
      <c r="D214" s="42"/>
      <c r="E214" s="19" t="s">
        <v>117</v>
      </c>
      <c r="F214" s="56"/>
      <c r="G214" s="39" t="s">
        <v>19</v>
      </c>
      <c r="H214" s="99"/>
      <c r="I214" s="56"/>
      <c r="J214" s="39" t="s">
        <v>140</v>
      </c>
      <c r="K214" s="42"/>
      <c r="L214" s="19" t="s">
        <v>117</v>
      </c>
      <c r="M214" s="56"/>
      <c r="N214" s="39" t="s">
        <v>19</v>
      </c>
      <c r="O214" s="99"/>
      <c r="P214" s="56"/>
      <c r="Q214" s="39" t="s">
        <v>140</v>
      </c>
      <c r="R214" s="42"/>
      <c r="S214" s="19" t="s">
        <v>117</v>
      </c>
      <c r="T214" s="56"/>
      <c r="U214" s="39" t="s">
        <v>19</v>
      </c>
      <c r="V214" s="99"/>
      <c r="W214" s="56"/>
      <c r="X214" s="39" t="s">
        <v>140</v>
      </c>
      <c r="Y214" s="42"/>
      <c r="Z214" s="19" t="s">
        <v>117</v>
      </c>
      <c r="AA214" s="56"/>
      <c r="AB214" s="39" t="s">
        <v>19</v>
      </c>
      <c r="AC214" s="99"/>
      <c r="AD214" s="56"/>
      <c r="AE214" s="39" t="s">
        <v>140</v>
      </c>
      <c r="AF214" s="42"/>
      <c r="AG214" s="19" t="s">
        <v>117</v>
      </c>
      <c r="AH214" s="56"/>
      <c r="AI214" s="39" t="s">
        <v>19</v>
      </c>
      <c r="AJ214" s="99"/>
      <c r="AK214" s="56"/>
    </row>
    <row r="215" spans="1:37" ht="15" customHeight="1">
      <c r="A215" s="243" t="s">
        <v>202</v>
      </c>
      <c r="B215" s="245" t="s">
        <v>211</v>
      </c>
      <c r="C215" s="39" t="s">
        <v>140</v>
      </c>
      <c r="D215" s="42"/>
      <c r="E215" s="19" t="s">
        <v>31</v>
      </c>
      <c r="F215" s="56"/>
      <c r="G215" s="39" t="s">
        <v>19</v>
      </c>
      <c r="H215" s="99"/>
      <c r="I215" s="56"/>
      <c r="J215" s="39" t="s">
        <v>140</v>
      </c>
      <c r="K215" s="42"/>
      <c r="L215" s="19" t="s">
        <v>31</v>
      </c>
      <c r="M215" s="56"/>
      <c r="N215" s="39" t="s">
        <v>19</v>
      </c>
      <c r="O215" s="99"/>
      <c r="P215" s="56"/>
      <c r="Q215" s="39" t="s">
        <v>140</v>
      </c>
      <c r="R215" s="42"/>
      <c r="S215" s="19" t="s">
        <v>31</v>
      </c>
      <c r="T215" s="56"/>
      <c r="U215" s="39" t="s">
        <v>19</v>
      </c>
      <c r="V215" s="99"/>
      <c r="W215" s="56"/>
      <c r="X215" s="39" t="s">
        <v>140</v>
      </c>
      <c r="Y215" s="42"/>
      <c r="Z215" s="19" t="s">
        <v>31</v>
      </c>
      <c r="AA215" s="56"/>
      <c r="AB215" s="39" t="s">
        <v>19</v>
      </c>
      <c r="AC215" s="99"/>
      <c r="AD215" s="56"/>
      <c r="AE215" s="39" t="s">
        <v>140</v>
      </c>
      <c r="AF215" s="42"/>
      <c r="AG215" s="19" t="s">
        <v>31</v>
      </c>
      <c r="AH215" s="56"/>
      <c r="AI215" s="39" t="s">
        <v>19</v>
      </c>
      <c r="AJ215" s="99"/>
      <c r="AK215" s="56"/>
    </row>
    <row r="216" spans="1:37" ht="15" customHeight="1">
      <c r="A216" s="244"/>
      <c r="B216" s="246"/>
      <c r="C216" s="39" t="s">
        <v>140</v>
      </c>
      <c r="D216" s="42"/>
      <c r="E216" s="19" t="s">
        <v>117</v>
      </c>
      <c r="F216" s="56"/>
      <c r="G216" s="39" t="s">
        <v>19</v>
      </c>
      <c r="H216" s="99"/>
      <c r="I216" s="56"/>
      <c r="J216" s="39" t="s">
        <v>140</v>
      </c>
      <c r="K216" s="42"/>
      <c r="L216" s="19" t="s">
        <v>117</v>
      </c>
      <c r="M216" s="56"/>
      <c r="N216" s="39" t="s">
        <v>19</v>
      </c>
      <c r="O216" s="99"/>
      <c r="P216" s="56"/>
      <c r="Q216" s="39" t="s">
        <v>140</v>
      </c>
      <c r="R216" s="42"/>
      <c r="S216" s="19" t="s">
        <v>117</v>
      </c>
      <c r="T216" s="56"/>
      <c r="U216" s="39" t="s">
        <v>19</v>
      </c>
      <c r="V216" s="99"/>
      <c r="W216" s="56"/>
      <c r="X216" s="39" t="s">
        <v>140</v>
      </c>
      <c r="Y216" s="42"/>
      <c r="Z216" s="19" t="s">
        <v>117</v>
      </c>
      <c r="AA216" s="56"/>
      <c r="AB216" s="39" t="s">
        <v>19</v>
      </c>
      <c r="AC216" s="99"/>
      <c r="AD216" s="56"/>
      <c r="AE216" s="39" t="s">
        <v>140</v>
      </c>
      <c r="AF216" s="42"/>
      <c r="AG216" s="19" t="s">
        <v>117</v>
      </c>
      <c r="AH216" s="56"/>
      <c r="AI216" s="39" t="s">
        <v>19</v>
      </c>
      <c r="AJ216" s="99"/>
      <c r="AK216" s="56"/>
    </row>
    <row r="217" spans="1:37" ht="15" customHeight="1">
      <c r="A217" s="243" t="s">
        <v>203</v>
      </c>
      <c r="B217" s="245" t="s">
        <v>338</v>
      </c>
      <c r="C217" s="39" t="s">
        <v>140</v>
      </c>
      <c r="D217" s="42"/>
      <c r="E217" s="19" t="s">
        <v>31</v>
      </c>
      <c r="F217" s="56"/>
      <c r="G217" s="39" t="s">
        <v>19</v>
      </c>
      <c r="H217" s="99"/>
      <c r="I217" s="56"/>
      <c r="J217" s="39" t="s">
        <v>140</v>
      </c>
      <c r="K217" s="42"/>
      <c r="L217" s="19" t="s">
        <v>31</v>
      </c>
      <c r="M217" s="56"/>
      <c r="N217" s="39" t="s">
        <v>19</v>
      </c>
      <c r="O217" s="99"/>
      <c r="P217" s="56"/>
      <c r="Q217" s="39" t="s">
        <v>140</v>
      </c>
      <c r="R217" s="42"/>
      <c r="S217" s="19" t="s">
        <v>31</v>
      </c>
      <c r="T217" s="56"/>
      <c r="U217" s="39" t="s">
        <v>19</v>
      </c>
      <c r="V217" s="99"/>
      <c r="W217" s="56"/>
      <c r="X217" s="39" t="s">
        <v>140</v>
      </c>
      <c r="Y217" s="42"/>
      <c r="Z217" s="19" t="s">
        <v>31</v>
      </c>
      <c r="AA217" s="56"/>
      <c r="AB217" s="39" t="s">
        <v>19</v>
      </c>
      <c r="AC217" s="99"/>
      <c r="AD217" s="56"/>
      <c r="AE217" s="39" t="s">
        <v>140</v>
      </c>
      <c r="AF217" s="42"/>
      <c r="AG217" s="19" t="s">
        <v>31</v>
      </c>
      <c r="AH217" s="56"/>
      <c r="AI217" s="39" t="s">
        <v>19</v>
      </c>
      <c r="AJ217" s="99"/>
      <c r="AK217" s="56"/>
    </row>
    <row r="218" spans="1:37" ht="15" customHeight="1">
      <c r="A218" s="244"/>
      <c r="B218" s="246"/>
      <c r="C218" s="39" t="s">
        <v>140</v>
      </c>
      <c r="D218" s="42"/>
      <c r="E218" s="19" t="s">
        <v>117</v>
      </c>
      <c r="F218" s="56"/>
      <c r="G218" s="39" t="s">
        <v>19</v>
      </c>
      <c r="H218" s="99"/>
      <c r="I218" s="56"/>
      <c r="J218" s="39" t="s">
        <v>140</v>
      </c>
      <c r="K218" s="42"/>
      <c r="L218" s="19" t="s">
        <v>117</v>
      </c>
      <c r="M218" s="56"/>
      <c r="N218" s="39" t="s">
        <v>19</v>
      </c>
      <c r="O218" s="99"/>
      <c r="P218" s="56"/>
      <c r="Q218" s="39" t="s">
        <v>140</v>
      </c>
      <c r="R218" s="42"/>
      <c r="S218" s="19" t="s">
        <v>117</v>
      </c>
      <c r="T218" s="56"/>
      <c r="U218" s="39" t="s">
        <v>19</v>
      </c>
      <c r="V218" s="99"/>
      <c r="W218" s="56"/>
      <c r="X218" s="39" t="s">
        <v>140</v>
      </c>
      <c r="Y218" s="42"/>
      <c r="Z218" s="19" t="s">
        <v>117</v>
      </c>
      <c r="AA218" s="56"/>
      <c r="AB218" s="39" t="s">
        <v>19</v>
      </c>
      <c r="AC218" s="99"/>
      <c r="AD218" s="56"/>
      <c r="AE218" s="39" t="s">
        <v>140</v>
      </c>
      <c r="AF218" s="42"/>
      <c r="AG218" s="19" t="s">
        <v>117</v>
      </c>
      <c r="AH218" s="56"/>
      <c r="AI218" s="39" t="s">
        <v>19</v>
      </c>
      <c r="AJ218" s="99"/>
      <c r="AK218" s="56"/>
    </row>
    <row r="219" spans="1:37" ht="15" customHeight="1">
      <c r="A219" s="243" t="s">
        <v>204</v>
      </c>
      <c r="B219" s="245" t="s">
        <v>183</v>
      </c>
      <c r="C219" s="39" t="s">
        <v>140</v>
      </c>
      <c r="D219" s="42"/>
      <c r="E219" s="19" t="s">
        <v>31</v>
      </c>
      <c r="F219" s="56"/>
      <c r="G219" s="39" t="s">
        <v>19</v>
      </c>
      <c r="H219" s="99"/>
      <c r="I219" s="56"/>
      <c r="J219" s="39" t="s">
        <v>140</v>
      </c>
      <c r="K219" s="42"/>
      <c r="L219" s="19" t="s">
        <v>31</v>
      </c>
      <c r="M219" s="56"/>
      <c r="N219" s="39" t="s">
        <v>19</v>
      </c>
      <c r="O219" s="99"/>
      <c r="P219" s="56"/>
      <c r="Q219" s="39" t="s">
        <v>140</v>
      </c>
      <c r="R219" s="42"/>
      <c r="S219" s="19" t="s">
        <v>31</v>
      </c>
      <c r="T219" s="56"/>
      <c r="U219" s="39" t="s">
        <v>19</v>
      </c>
      <c r="V219" s="99"/>
      <c r="W219" s="56"/>
      <c r="X219" s="39" t="s">
        <v>140</v>
      </c>
      <c r="Y219" s="42"/>
      <c r="Z219" s="19" t="s">
        <v>31</v>
      </c>
      <c r="AA219" s="56"/>
      <c r="AB219" s="39" t="s">
        <v>19</v>
      </c>
      <c r="AC219" s="99"/>
      <c r="AD219" s="56"/>
      <c r="AE219" s="39" t="s">
        <v>140</v>
      </c>
      <c r="AF219" s="42"/>
      <c r="AG219" s="19" t="s">
        <v>31</v>
      </c>
      <c r="AH219" s="56"/>
      <c r="AI219" s="39" t="s">
        <v>19</v>
      </c>
      <c r="AJ219" s="99"/>
      <c r="AK219" s="56"/>
    </row>
    <row r="220" spans="1:37" ht="15" customHeight="1">
      <c r="A220" s="244"/>
      <c r="B220" s="246"/>
      <c r="C220" s="39" t="s">
        <v>140</v>
      </c>
      <c r="D220" s="42"/>
      <c r="E220" s="19" t="s">
        <v>117</v>
      </c>
      <c r="F220" s="56"/>
      <c r="G220" s="39" t="s">
        <v>19</v>
      </c>
      <c r="H220" s="99"/>
      <c r="I220" s="56"/>
      <c r="J220" s="39" t="s">
        <v>140</v>
      </c>
      <c r="K220" s="42"/>
      <c r="L220" s="19" t="s">
        <v>117</v>
      </c>
      <c r="M220" s="56"/>
      <c r="N220" s="39" t="s">
        <v>19</v>
      </c>
      <c r="O220" s="99"/>
      <c r="P220" s="56"/>
      <c r="Q220" s="39" t="s">
        <v>140</v>
      </c>
      <c r="R220" s="42"/>
      <c r="S220" s="19" t="s">
        <v>117</v>
      </c>
      <c r="T220" s="56"/>
      <c r="U220" s="39" t="s">
        <v>19</v>
      </c>
      <c r="V220" s="99"/>
      <c r="W220" s="56"/>
      <c r="X220" s="39" t="s">
        <v>140</v>
      </c>
      <c r="Y220" s="42"/>
      <c r="Z220" s="19" t="s">
        <v>117</v>
      </c>
      <c r="AA220" s="56"/>
      <c r="AB220" s="39" t="s">
        <v>19</v>
      </c>
      <c r="AC220" s="99"/>
      <c r="AD220" s="56"/>
      <c r="AE220" s="39" t="s">
        <v>140</v>
      </c>
      <c r="AF220" s="42"/>
      <c r="AG220" s="19" t="s">
        <v>117</v>
      </c>
      <c r="AH220" s="56"/>
      <c r="AI220" s="39" t="s">
        <v>19</v>
      </c>
      <c r="AJ220" s="99"/>
      <c r="AK220" s="56"/>
    </row>
    <row r="221" spans="1:37" s="12" customFormat="1" ht="15" customHeight="1">
      <c r="A221" s="237" t="s">
        <v>205</v>
      </c>
      <c r="B221" s="238"/>
      <c r="C221" s="63"/>
      <c r="D221" s="73"/>
      <c r="E221" s="65" t="s">
        <v>31</v>
      </c>
      <c r="F221" s="66">
        <f>F205+F207+F209+F211+F213+F215+F217+F219</f>
        <v>0</v>
      </c>
      <c r="G221" s="67" t="s">
        <v>29</v>
      </c>
      <c r="H221" s="92">
        <f>H205+H207+H209+H211+H213+H215+H217+H219</f>
        <v>0</v>
      </c>
      <c r="I221" s="66">
        <f>I205+I207+I209+I211+I213+I215+I217+I219</f>
        <v>0</v>
      </c>
      <c r="J221" s="63"/>
      <c r="K221" s="73"/>
      <c r="L221" s="65" t="s">
        <v>31</v>
      </c>
      <c r="M221" s="66">
        <f>M205+M207+M209+M211+M213+M215+M217+M219</f>
        <v>0</v>
      </c>
      <c r="N221" s="67" t="s">
        <v>29</v>
      </c>
      <c r="O221" s="92">
        <f>O205+O207+O209+O211+O213+O215+O217+O219</f>
        <v>0</v>
      </c>
      <c r="P221" s="66">
        <f>P205+P207+P209+P211+P213+P215+P217+P219</f>
        <v>0</v>
      </c>
      <c r="Q221" s="63"/>
      <c r="R221" s="73"/>
      <c r="S221" s="65" t="s">
        <v>31</v>
      </c>
      <c r="T221" s="66">
        <f>T205+T207+T209+T211+T213+T215+T217+T219</f>
        <v>0</v>
      </c>
      <c r="U221" s="67" t="s">
        <v>29</v>
      </c>
      <c r="V221" s="92">
        <f>V205+V207+V209+V211+V213+V215+V217+V219</f>
        <v>0</v>
      </c>
      <c r="W221" s="66">
        <f>W205+W207+W209+W211+W213+W215+W217+W219</f>
        <v>0</v>
      </c>
      <c r="X221" s="63"/>
      <c r="Y221" s="73"/>
      <c r="Z221" s="65" t="s">
        <v>31</v>
      </c>
      <c r="AA221" s="66">
        <f>AA205+AA207+AA209+AA211+AA213+AA215+AA217+AA219</f>
        <v>0</v>
      </c>
      <c r="AB221" s="67" t="s">
        <v>29</v>
      </c>
      <c r="AC221" s="92">
        <f>AC205+AC207+AC209+AC211+AC213+AC215+AC217+AC219</f>
        <v>0</v>
      </c>
      <c r="AD221" s="66">
        <f>AD205+AD207+AD209+AD211+AD213+AD215+AD217+AD219</f>
        <v>0</v>
      </c>
      <c r="AE221" s="63"/>
      <c r="AF221" s="73"/>
      <c r="AG221" s="65" t="s">
        <v>31</v>
      </c>
      <c r="AH221" s="66">
        <f>AH205+AH207+AH209+AH211+AH213+AH215+AH217+AH219</f>
        <v>0</v>
      </c>
      <c r="AI221" s="67" t="s">
        <v>29</v>
      </c>
      <c r="AJ221" s="92">
        <f>AJ205+AJ207+AJ209+AJ211+AJ213+AJ215+AJ217+AJ219</f>
        <v>0</v>
      </c>
      <c r="AK221" s="66">
        <f>AK205+AK207+AK209+AK211+AK213+AK215+AK217+AK219</f>
        <v>0</v>
      </c>
    </row>
    <row r="222" spans="1:37" s="12" customFormat="1" ht="15" customHeight="1">
      <c r="A222" s="239"/>
      <c r="B222" s="240"/>
      <c r="C222" s="68"/>
      <c r="D222" s="73"/>
      <c r="E222" s="65" t="s">
        <v>117</v>
      </c>
      <c r="F222" s="66">
        <f>F206+F208+F210+F212+F214+F216+F218+F220</f>
        <v>0</v>
      </c>
      <c r="G222" s="69"/>
      <c r="H222" s="92">
        <f>H206+H208+H210+H212+H214+H216+H218+H220</f>
        <v>0</v>
      </c>
      <c r="I222" s="66">
        <f>I206+I208+I210+I212+I214+I216+I218+I220</f>
        <v>0</v>
      </c>
      <c r="J222" s="68"/>
      <c r="K222" s="73"/>
      <c r="L222" s="65" t="s">
        <v>117</v>
      </c>
      <c r="M222" s="66">
        <f>M206+M208+M210+M212+M214+M216+M218+M220</f>
        <v>0</v>
      </c>
      <c r="N222" s="69"/>
      <c r="O222" s="92">
        <f>O206+O208+O210+O212+O214+O216+O218+O220</f>
        <v>0</v>
      </c>
      <c r="P222" s="66">
        <f>P206+P208+P210+P212+P214+P216+P218+P220</f>
        <v>0</v>
      </c>
      <c r="Q222" s="68"/>
      <c r="R222" s="73"/>
      <c r="S222" s="65" t="s">
        <v>117</v>
      </c>
      <c r="T222" s="66">
        <f>T206+T208+T210+T212+T214+T216+T218+T220</f>
        <v>0</v>
      </c>
      <c r="U222" s="69"/>
      <c r="V222" s="92">
        <f>V206+V208+V210+V212+V214+V216+V218+V220</f>
        <v>0</v>
      </c>
      <c r="W222" s="66">
        <f>W206+W208+W210+W212+W214+W216+W218+W220</f>
        <v>0</v>
      </c>
      <c r="X222" s="68"/>
      <c r="Y222" s="73"/>
      <c r="Z222" s="65" t="s">
        <v>117</v>
      </c>
      <c r="AA222" s="66">
        <f>AA206+AA208+AA210+AA212+AA214+AA216+AA218+AA220</f>
        <v>0</v>
      </c>
      <c r="AB222" s="69"/>
      <c r="AC222" s="92">
        <f>AC206+AC208+AC210+AC212+AC214+AC216+AC218+AC220</f>
        <v>0</v>
      </c>
      <c r="AD222" s="66">
        <f>AD206+AD208+AD210+AD212+AD214+AD216+AD218+AD220</f>
        <v>0</v>
      </c>
      <c r="AE222" s="68"/>
      <c r="AF222" s="73"/>
      <c r="AG222" s="65" t="s">
        <v>117</v>
      </c>
      <c r="AH222" s="66">
        <f>AH206+AH208+AH210+AH212+AH214+AH216+AH218+AH220</f>
        <v>0</v>
      </c>
      <c r="AI222" s="69"/>
      <c r="AJ222" s="92">
        <f>AJ206+AJ208+AJ210+AJ212+AJ214+AJ216+AJ218+AJ220</f>
        <v>0</v>
      </c>
      <c r="AK222" s="66">
        <f>AK206+AK208+AK210+AK212+AK214+AK216+AK218+AK220</f>
        <v>0</v>
      </c>
    </row>
    <row r="223" spans="1:37" s="12" customFormat="1" ht="15" customHeight="1">
      <c r="A223" s="241"/>
      <c r="B223" s="242"/>
      <c r="C223" s="68"/>
      <c r="D223" s="74"/>
      <c r="E223" s="71" t="s">
        <v>129</v>
      </c>
      <c r="F223" s="72">
        <f>F221+F222</f>
        <v>0</v>
      </c>
      <c r="G223" s="69"/>
      <c r="H223" s="93">
        <f>H221+H222</f>
        <v>0</v>
      </c>
      <c r="I223" s="72">
        <f>I221+I222</f>
        <v>0</v>
      </c>
      <c r="J223" s="68"/>
      <c r="K223" s="74"/>
      <c r="L223" s="71" t="s">
        <v>129</v>
      </c>
      <c r="M223" s="72">
        <f>M221+M222</f>
        <v>0</v>
      </c>
      <c r="N223" s="69"/>
      <c r="O223" s="93">
        <f>O221+O222</f>
        <v>0</v>
      </c>
      <c r="P223" s="72">
        <f>P221+P222</f>
        <v>0</v>
      </c>
      <c r="Q223" s="68"/>
      <c r="R223" s="74"/>
      <c r="S223" s="71" t="s">
        <v>129</v>
      </c>
      <c r="T223" s="72">
        <f>T221+T222</f>
        <v>0</v>
      </c>
      <c r="U223" s="69"/>
      <c r="V223" s="93">
        <f>V221+V222</f>
        <v>0</v>
      </c>
      <c r="W223" s="72">
        <f>W221+W222</f>
        <v>0</v>
      </c>
      <c r="X223" s="68"/>
      <c r="Y223" s="74"/>
      <c r="Z223" s="71" t="s">
        <v>129</v>
      </c>
      <c r="AA223" s="72">
        <f>AA221+AA222</f>
        <v>0</v>
      </c>
      <c r="AB223" s="69"/>
      <c r="AC223" s="93">
        <f>AC221+AC222</f>
        <v>0</v>
      </c>
      <c r="AD223" s="72">
        <f>AD221+AD222</f>
        <v>0</v>
      </c>
      <c r="AE223" s="68"/>
      <c r="AF223" s="74"/>
      <c r="AG223" s="71" t="s">
        <v>129</v>
      </c>
      <c r="AH223" s="72">
        <f>AH221+AH222</f>
        <v>0</v>
      </c>
      <c r="AI223" s="69"/>
      <c r="AJ223" s="93">
        <f>AJ221+AJ222</f>
        <v>0</v>
      </c>
      <c r="AK223" s="72">
        <f>AK221+AK222</f>
        <v>0</v>
      </c>
    </row>
    <row r="224" spans="1:37" ht="24">
      <c r="A224" s="62">
        <v>5</v>
      </c>
      <c r="B224" s="62" t="s">
        <v>225</v>
      </c>
      <c r="C224" s="31"/>
      <c r="D224" s="33"/>
      <c r="E224" s="30"/>
      <c r="F224" s="55"/>
      <c r="G224" s="33"/>
      <c r="H224" s="97"/>
      <c r="I224" s="59"/>
      <c r="J224" s="31"/>
      <c r="K224" s="33"/>
      <c r="L224" s="30"/>
      <c r="M224" s="55"/>
      <c r="N224" s="33"/>
      <c r="O224" s="97"/>
      <c r="P224" s="59"/>
      <c r="Q224" s="31"/>
      <c r="R224" s="33"/>
      <c r="S224" s="30"/>
      <c r="T224" s="55"/>
      <c r="U224" s="33"/>
      <c r="V224" s="97"/>
      <c r="W224" s="59"/>
      <c r="X224" s="31"/>
      <c r="Y224" s="33"/>
      <c r="Z224" s="30"/>
      <c r="AA224" s="55"/>
      <c r="AB224" s="33"/>
      <c r="AC224" s="97"/>
      <c r="AD224" s="59"/>
      <c r="AE224" s="31"/>
      <c r="AF224" s="33"/>
      <c r="AG224" s="30"/>
      <c r="AH224" s="55"/>
      <c r="AI224" s="33"/>
      <c r="AJ224" s="97"/>
      <c r="AK224" s="59"/>
    </row>
    <row r="225" spans="1:37" ht="15" customHeight="1">
      <c r="A225" s="243" t="s">
        <v>226</v>
      </c>
      <c r="B225" s="245" t="s">
        <v>234</v>
      </c>
      <c r="C225" s="39" t="s">
        <v>140</v>
      </c>
      <c r="D225" s="42"/>
      <c r="E225" s="19" t="s">
        <v>31</v>
      </c>
      <c r="F225" s="56"/>
      <c r="G225" s="50" t="s">
        <v>250</v>
      </c>
      <c r="H225" s="99"/>
      <c r="I225" s="56"/>
      <c r="J225" s="39" t="s">
        <v>140</v>
      </c>
      <c r="K225" s="42">
        <v>0</v>
      </c>
      <c r="L225" s="19" t="s">
        <v>31</v>
      </c>
      <c r="M225" s="56"/>
      <c r="N225" s="50" t="s">
        <v>250</v>
      </c>
      <c r="O225" s="99"/>
      <c r="P225" s="56"/>
      <c r="Q225" s="39" t="s">
        <v>140</v>
      </c>
      <c r="R225" s="42"/>
      <c r="S225" s="19" t="s">
        <v>31</v>
      </c>
      <c r="T225" s="56"/>
      <c r="U225" s="50" t="s">
        <v>250</v>
      </c>
      <c r="V225" s="99"/>
      <c r="W225" s="56"/>
      <c r="X225" s="39" t="s">
        <v>140</v>
      </c>
      <c r="Y225" s="42"/>
      <c r="Z225" s="19" t="s">
        <v>31</v>
      </c>
      <c r="AA225" s="56"/>
      <c r="AB225" s="50" t="s">
        <v>250</v>
      </c>
      <c r="AC225" s="99"/>
      <c r="AD225" s="56"/>
      <c r="AE225" s="39" t="s">
        <v>140</v>
      </c>
      <c r="AF225" s="42"/>
      <c r="AG225" s="19" t="s">
        <v>31</v>
      </c>
      <c r="AH225" s="56"/>
      <c r="AI225" s="50" t="s">
        <v>250</v>
      </c>
      <c r="AJ225" s="99"/>
      <c r="AK225" s="56"/>
    </row>
    <row r="226" spans="1:37" ht="15" customHeight="1">
      <c r="A226" s="244"/>
      <c r="B226" s="246"/>
      <c r="C226" s="39" t="s">
        <v>140</v>
      </c>
      <c r="D226" s="42"/>
      <c r="E226" s="19" t="s">
        <v>117</v>
      </c>
      <c r="F226" s="56"/>
      <c r="G226" s="50" t="s">
        <v>250</v>
      </c>
      <c r="H226" s="99"/>
      <c r="I226" s="56"/>
      <c r="J226" s="39" t="s">
        <v>140</v>
      </c>
      <c r="K226" s="42">
        <v>0</v>
      </c>
      <c r="L226" s="19" t="s">
        <v>117</v>
      </c>
      <c r="M226" s="56"/>
      <c r="N226" s="50" t="s">
        <v>250</v>
      </c>
      <c r="O226" s="99"/>
      <c r="P226" s="56"/>
      <c r="Q226" s="39" t="s">
        <v>140</v>
      </c>
      <c r="R226" s="42"/>
      <c r="S226" s="19" t="s">
        <v>117</v>
      </c>
      <c r="T226" s="56"/>
      <c r="U226" s="50" t="s">
        <v>250</v>
      </c>
      <c r="V226" s="99"/>
      <c r="W226" s="56"/>
      <c r="X226" s="39" t="s">
        <v>140</v>
      </c>
      <c r="Y226" s="42"/>
      <c r="Z226" s="19" t="s">
        <v>117</v>
      </c>
      <c r="AA226" s="56"/>
      <c r="AB226" s="50" t="s">
        <v>250</v>
      </c>
      <c r="AC226" s="99"/>
      <c r="AD226" s="56"/>
      <c r="AE226" s="39" t="s">
        <v>140</v>
      </c>
      <c r="AF226" s="42"/>
      <c r="AG226" s="19" t="s">
        <v>117</v>
      </c>
      <c r="AH226" s="56"/>
      <c r="AI226" s="50" t="s">
        <v>250</v>
      </c>
      <c r="AJ226" s="99"/>
      <c r="AK226" s="56"/>
    </row>
    <row r="227" spans="1:37" ht="15" customHeight="1">
      <c r="A227" s="243" t="s">
        <v>227</v>
      </c>
      <c r="B227" s="245" t="s">
        <v>235</v>
      </c>
      <c r="C227" s="39" t="s">
        <v>140</v>
      </c>
      <c r="D227" s="42"/>
      <c r="E227" s="19" t="s">
        <v>31</v>
      </c>
      <c r="F227" s="56"/>
      <c r="G227" s="50" t="s">
        <v>250</v>
      </c>
      <c r="H227" s="99"/>
      <c r="I227" s="56"/>
      <c r="J227" s="39" t="s">
        <v>140</v>
      </c>
      <c r="K227" s="42">
        <v>0</v>
      </c>
      <c r="L227" s="19" t="s">
        <v>31</v>
      </c>
      <c r="M227" s="56"/>
      <c r="N227" s="50" t="s">
        <v>250</v>
      </c>
      <c r="O227" s="99"/>
      <c r="P227" s="56"/>
      <c r="Q227" s="39" t="s">
        <v>140</v>
      </c>
      <c r="R227" s="42"/>
      <c r="S227" s="19" t="s">
        <v>31</v>
      </c>
      <c r="T227" s="56"/>
      <c r="U227" s="50" t="s">
        <v>250</v>
      </c>
      <c r="V227" s="99"/>
      <c r="W227" s="56"/>
      <c r="X227" s="39" t="s">
        <v>140</v>
      </c>
      <c r="Y227" s="42"/>
      <c r="Z227" s="19" t="s">
        <v>31</v>
      </c>
      <c r="AA227" s="56"/>
      <c r="AB227" s="50" t="s">
        <v>250</v>
      </c>
      <c r="AC227" s="99"/>
      <c r="AD227" s="56"/>
      <c r="AE227" s="39" t="s">
        <v>140</v>
      </c>
      <c r="AF227" s="42"/>
      <c r="AG227" s="19" t="s">
        <v>31</v>
      </c>
      <c r="AH227" s="56"/>
      <c r="AI227" s="50" t="s">
        <v>250</v>
      </c>
      <c r="AJ227" s="99"/>
      <c r="AK227" s="56"/>
    </row>
    <row r="228" spans="1:37" ht="15" customHeight="1">
      <c r="A228" s="244"/>
      <c r="B228" s="246"/>
      <c r="C228" s="39" t="s">
        <v>140</v>
      </c>
      <c r="D228" s="42"/>
      <c r="E228" s="19" t="s">
        <v>117</v>
      </c>
      <c r="F228" s="56"/>
      <c r="G228" s="50" t="s">
        <v>250</v>
      </c>
      <c r="H228" s="99"/>
      <c r="I228" s="56"/>
      <c r="J228" s="39" t="s">
        <v>140</v>
      </c>
      <c r="K228" s="42">
        <v>0</v>
      </c>
      <c r="L228" s="19" t="s">
        <v>117</v>
      </c>
      <c r="M228" s="56"/>
      <c r="N228" s="50" t="s">
        <v>250</v>
      </c>
      <c r="O228" s="99"/>
      <c r="P228" s="56"/>
      <c r="Q228" s="39" t="s">
        <v>140</v>
      </c>
      <c r="R228" s="42"/>
      <c r="S228" s="19" t="s">
        <v>117</v>
      </c>
      <c r="T228" s="56"/>
      <c r="U228" s="50"/>
      <c r="V228" s="99"/>
      <c r="W228" s="56"/>
      <c r="X228" s="39" t="s">
        <v>140</v>
      </c>
      <c r="Y228" s="42"/>
      <c r="Z228" s="19" t="s">
        <v>117</v>
      </c>
      <c r="AA228" s="56"/>
      <c r="AB228" s="50" t="s">
        <v>250</v>
      </c>
      <c r="AC228" s="99"/>
      <c r="AD228" s="56"/>
      <c r="AE228" s="39" t="s">
        <v>140</v>
      </c>
      <c r="AF228" s="42"/>
      <c r="AG228" s="19" t="s">
        <v>117</v>
      </c>
      <c r="AH228" s="56"/>
      <c r="AI228" s="50" t="s">
        <v>250</v>
      </c>
      <c r="AJ228" s="99"/>
      <c r="AK228" s="56"/>
    </row>
    <row r="229" spans="1:37" ht="15" customHeight="1">
      <c r="A229" s="243" t="s">
        <v>228</v>
      </c>
      <c r="B229" s="245" t="s">
        <v>253</v>
      </c>
      <c r="C229" s="39" t="s">
        <v>140</v>
      </c>
      <c r="D229" s="42"/>
      <c r="E229" s="19" t="s">
        <v>31</v>
      </c>
      <c r="F229" s="56"/>
      <c r="G229" s="50" t="s">
        <v>250</v>
      </c>
      <c r="H229" s="99"/>
      <c r="I229" s="56"/>
      <c r="J229" s="39" t="s">
        <v>140</v>
      </c>
      <c r="K229" s="42">
        <v>0</v>
      </c>
      <c r="L229" s="19" t="s">
        <v>31</v>
      </c>
      <c r="M229" s="56"/>
      <c r="N229" s="50" t="s">
        <v>250</v>
      </c>
      <c r="O229" s="99"/>
      <c r="P229" s="56"/>
      <c r="Q229" s="39" t="s">
        <v>140</v>
      </c>
      <c r="R229" s="42"/>
      <c r="S229" s="19" t="s">
        <v>31</v>
      </c>
      <c r="T229" s="56"/>
      <c r="U229" s="50"/>
      <c r="V229" s="99"/>
      <c r="W229" s="56"/>
      <c r="X229" s="39" t="s">
        <v>140</v>
      </c>
      <c r="Y229" s="42"/>
      <c r="Z229" s="19" t="s">
        <v>31</v>
      </c>
      <c r="AA229" s="56"/>
      <c r="AB229" s="50" t="s">
        <v>250</v>
      </c>
      <c r="AC229" s="99"/>
      <c r="AD229" s="56"/>
      <c r="AE229" s="39" t="s">
        <v>140</v>
      </c>
      <c r="AF229" s="42"/>
      <c r="AG229" s="19" t="s">
        <v>31</v>
      </c>
      <c r="AH229" s="56"/>
      <c r="AI229" s="50" t="s">
        <v>250</v>
      </c>
      <c r="AJ229" s="99"/>
      <c r="AK229" s="56"/>
    </row>
    <row r="230" spans="1:37" ht="15" customHeight="1">
      <c r="A230" s="244"/>
      <c r="B230" s="246"/>
      <c r="C230" s="39" t="s">
        <v>140</v>
      </c>
      <c r="D230" s="42"/>
      <c r="E230" s="19" t="s">
        <v>117</v>
      </c>
      <c r="F230" s="56"/>
      <c r="G230" s="50" t="s">
        <v>250</v>
      </c>
      <c r="H230" s="99"/>
      <c r="I230" s="56"/>
      <c r="J230" s="39" t="s">
        <v>140</v>
      </c>
      <c r="K230" s="42">
        <v>0</v>
      </c>
      <c r="L230" s="19" t="s">
        <v>117</v>
      </c>
      <c r="M230" s="56"/>
      <c r="N230" s="50" t="s">
        <v>250</v>
      </c>
      <c r="O230" s="99"/>
      <c r="P230" s="56"/>
      <c r="Q230" s="39" t="s">
        <v>140</v>
      </c>
      <c r="R230" s="42"/>
      <c r="S230" s="19" t="s">
        <v>117</v>
      </c>
      <c r="T230" s="56"/>
      <c r="U230" s="50"/>
      <c r="V230" s="99"/>
      <c r="W230" s="56"/>
      <c r="X230" s="39" t="s">
        <v>140</v>
      </c>
      <c r="Y230" s="42"/>
      <c r="Z230" s="19" t="s">
        <v>117</v>
      </c>
      <c r="AA230" s="56"/>
      <c r="AB230" s="50" t="s">
        <v>250</v>
      </c>
      <c r="AC230" s="99"/>
      <c r="AD230" s="56"/>
      <c r="AE230" s="39" t="s">
        <v>140</v>
      </c>
      <c r="AF230" s="42"/>
      <c r="AG230" s="19" t="s">
        <v>117</v>
      </c>
      <c r="AH230" s="56"/>
      <c r="AI230" s="50" t="s">
        <v>250</v>
      </c>
      <c r="AJ230" s="99"/>
      <c r="AK230" s="56"/>
    </row>
    <row r="231" spans="1:37" ht="15" customHeight="1">
      <c r="A231" s="243" t="s">
        <v>228</v>
      </c>
      <c r="B231" s="245" t="s">
        <v>236</v>
      </c>
      <c r="C231" s="39" t="s">
        <v>140</v>
      </c>
      <c r="D231" s="42"/>
      <c r="E231" s="19" t="s">
        <v>31</v>
      </c>
      <c r="F231" s="56"/>
      <c r="G231" s="50" t="s">
        <v>250</v>
      </c>
      <c r="H231" s="99"/>
      <c r="I231" s="56"/>
      <c r="J231" s="39" t="s">
        <v>140</v>
      </c>
      <c r="K231" s="42">
        <v>0</v>
      </c>
      <c r="L231" s="19" t="s">
        <v>31</v>
      </c>
      <c r="M231" s="56"/>
      <c r="N231" s="50" t="s">
        <v>250</v>
      </c>
      <c r="O231" s="99"/>
      <c r="P231" s="56"/>
      <c r="Q231" s="39" t="s">
        <v>140</v>
      </c>
      <c r="R231" s="42"/>
      <c r="S231" s="19" t="s">
        <v>31</v>
      </c>
      <c r="T231" s="56"/>
      <c r="U231" s="50" t="s">
        <v>250</v>
      </c>
      <c r="V231" s="99"/>
      <c r="W231" s="56"/>
      <c r="X231" s="39" t="s">
        <v>140</v>
      </c>
      <c r="Y231" s="42"/>
      <c r="Z231" s="19" t="s">
        <v>31</v>
      </c>
      <c r="AA231" s="56"/>
      <c r="AB231" s="50" t="s">
        <v>250</v>
      </c>
      <c r="AC231" s="99"/>
      <c r="AD231" s="56"/>
      <c r="AE231" s="39" t="s">
        <v>140</v>
      </c>
      <c r="AF231" s="42"/>
      <c r="AG231" s="19" t="s">
        <v>31</v>
      </c>
      <c r="AH231" s="56"/>
      <c r="AI231" s="50" t="s">
        <v>250</v>
      </c>
      <c r="AJ231" s="99"/>
      <c r="AK231" s="56"/>
    </row>
    <row r="232" spans="1:37" ht="15" customHeight="1">
      <c r="A232" s="244"/>
      <c r="B232" s="246"/>
      <c r="C232" s="39" t="s">
        <v>140</v>
      </c>
      <c r="D232" s="42"/>
      <c r="E232" s="19" t="s">
        <v>117</v>
      </c>
      <c r="F232" s="56"/>
      <c r="G232" s="50" t="s">
        <v>250</v>
      </c>
      <c r="H232" s="99"/>
      <c r="I232" s="56"/>
      <c r="J232" s="39" t="s">
        <v>140</v>
      </c>
      <c r="K232" s="42"/>
      <c r="L232" s="19" t="s">
        <v>117</v>
      </c>
      <c r="M232" s="56"/>
      <c r="N232" s="50" t="s">
        <v>250</v>
      </c>
      <c r="O232" s="99"/>
      <c r="P232" s="56"/>
      <c r="Q232" s="39" t="s">
        <v>140</v>
      </c>
      <c r="R232" s="42"/>
      <c r="S232" s="19" t="s">
        <v>117</v>
      </c>
      <c r="T232" s="56"/>
      <c r="U232" s="50" t="s">
        <v>250</v>
      </c>
      <c r="V232" s="99"/>
      <c r="W232" s="56"/>
      <c r="X232" s="39" t="s">
        <v>140</v>
      </c>
      <c r="Y232" s="42"/>
      <c r="Z232" s="19" t="s">
        <v>117</v>
      </c>
      <c r="AA232" s="56"/>
      <c r="AB232" s="50" t="s">
        <v>250</v>
      </c>
      <c r="AC232" s="99"/>
      <c r="AD232" s="56"/>
      <c r="AE232" s="39" t="s">
        <v>140</v>
      </c>
      <c r="AF232" s="42"/>
      <c r="AG232" s="19" t="s">
        <v>117</v>
      </c>
      <c r="AH232" s="56"/>
      <c r="AI232" s="50" t="s">
        <v>250</v>
      </c>
      <c r="AJ232" s="99"/>
      <c r="AK232" s="56"/>
    </row>
    <row r="233" spans="1:37" ht="15" customHeight="1">
      <c r="A233" s="243" t="s">
        <v>229</v>
      </c>
      <c r="B233" s="245" t="s">
        <v>237</v>
      </c>
      <c r="C233" s="39" t="s">
        <v>140</v>
      </c>
      <c r="D233" s="42"/>
      <c r="E233" s="19" t="s">
        <v>31</v>
      </c>
      <c r="F233" s="56"/>
      <c r="G233" s="50" t="s">
        <v>250</v>
      </c>
      <c r="H233" s="99"/>
      <c r="I233" s="56"/>
      <c r="J233" s="39" t="s">
        <v>140</v>
      </c>
      <c r="K233" s="42"/>
      <c r="L233" s="19" t="s">
        <v>31</v>
      </c>
      <c r="M233" s="56"/>
      <c r="N233" s="50" t="s">
        <v>250</v>
      </c>
      <c r="O233" s="99"/>
      <c r="P233" s="56"/>
      <c r="Q233" s="39" t="s">
        <v>140</v>
      </c>
      <c r="R233" s="42"/>
      <c r="S233" s="19" t="s">
        <v>31</v>
      </c>
      <c r="T233" s="56"/>
      <c r="U233" s="50" t="s">
        <v>250</v>
      </c>
      <c r="V233" s="99"/>
      <c r="W233" s="56"/>
      <c r="X233" s="39" t="s">
        <v>140</v>
      </c>
      <c r="Y233" s="42"/>
      <c r="Z233" s="19" t="s">
        <v>31</v>
      </c>
      <c r="AA233" s="56"/>
      <c r="AB233" s="50" t="s">
        <v>250</v>
      </c>
      <c r="AC233" s="99"/>
      <c r="AD233" s="56"/>
      <c r="AE233" s="39" t="s">
        <v>140</v>
      </c>
      <c r="AF233" s="42"/>
      <c r="AG233" s="19" t="s">
        <v>31</v>
      </c>
      <c r="AH233" s="56"/>
      <c r="AI233" s="50" t="s">
        <v>250</v>
      </c>
      <c r="AJ233" s="99"/>
      <c r="AK233" s="56"/>
    </row>
    <row r="234" spans="1:37" ht="15" customHeight="1">
      <c r="A234" s="244"/>
      <c r="B234" s="246"/>
      <c r="C234" s="39" t="s">
        <v>140</v>
      </c>
      <c r="D234" s="42"/>
      <c r="E234" s="19" t="s">
        <v>117</v>
      </c>
      <c r="F234" s="56"/>
      <c r="G234" s="50" t="s">
        <v>250</v>
      </c>
      <c r="H234" s="99"/>
      <c r="I234" s="56"/>
      <c r="J234" s="39" t="s">
        <v>140</v>
      </c>
      <c r="K234" s="42"/>
      <c r="L234" s="19" t="s">
        <v>117</v>
      </c>
      <c r="M234" s="56"/>
      <c r="N234" s="50" t="s">
        <v>250</v>
      </c>
      <c r="O234" s="99"/>
      <c r="P234" s="56"/>
      <c r="Q234" s="39" t="s">
        <v>140</v>
      </c>
      <c r="R234" s="42"/>
      <c r="S234" s="19" t="s">
        <v>117</v>
      </c>
      <c r="T234" s="56"/>
      <c r="U234" s="50" t="s">
        <v>250</v>
      </c>
      <c r="V234" s="99"/>
      <c r="W234" s="56"/>
      <c r="X234" s="39" t="s">
        <v>140</v>
      </c>
      <c r="Y234" s="42"/>
      <c r="Z234" s="19" t="s">
        <v>117</v>
      </c>
      <c r="AA234" s="56"/>
      <c r="AB234" s="50" t="s">
        <v>250</v>
      </c>
      <c r="AC234" s="99"/>
      <c r="AD234" s="56"/>
      <c r="AE234" s="39" t="s">
        <v>140</v>
      </c>
      <c r="AF234" s="42"/>
      <c r="AG234" s="19" t="s">
        <v>117</v>
      </c>
      <c r="AH234" s="56"/>
      <c r="AI234" s="50" t="s">
        <v>250</v>
      </c>
      <c r="AJ234" s="99"/>
      <c r="AK234" s="56"/>
    </row>
    <row r="235" spans="1:37" ht="15" customHeight="1">
      <c r="A235" s="243" t="s">
        <v>230</v>
      </c>
      <c r="B235" s="245" t="s">
        <v>238</v>
      </c>
      <c r="C235" s="39" t="s">
        <v>140</v>
      </c>
      <c r="D235" s="42"/>
      <c r="E235" s="19" t="s">
        <v>31</v>
      </c>
      <c r="F235" s="56"/>
      <c r="G235" s="50" t="s">
        <v>250</v>
      </c>
      <c r="H235" s="99"/>
      <c r="I235" s="56"/>
      <c r="J235" s="39" t="s">
        <v>140</v>
      </c>
      <c r="K235" s="42"/>
      <c r="L235" s="19" t="s">
        <v>31</v>
      </c>
      <c r="M235" s="56"/>
      <c r="N235" s="50" t="s">
        <v>250</v>
      </c>
      <c r="O235" s="99"/>
      <c r="P235" s="56"/>
      <c r="Q235" s="39" t="s">
        <v>140</v>
      </c>
      <c r="R235" s="42"/>
      <c r="S235" s="19" t="s">
        <v>31</v>
      </c>
      <c r="T235" s="56"/>
      <c r="U235" s="50" t="s">
        <v>250</v>
      </c>
      <c r="V235" s="99"/>
      <c r="W235" s="56"/>
      <c r="X235" s="39" t="s">
        <v>140</v>
      </c>
      <c r="Y235" s="42"/>
      <c r="Z235" s="19" t="s">
        <v>31</v>
      </c>
      <c r="AA235" s="56"/>
      <c r="AB235" s="50" t="s">
        <v>250</v>
      </c>
      <c r="AC235" s="99"/>
      <c r="AD235" s="56"/>
      <c r="AE235" s="39" t="s">
        <v>140</v>
      </c>
      <c r="AF235" s="42"/>
      <c r="AG235" s="19" t="s">
        <v>31</v>
      </c>
      <c r="AH235" s="56"/>
      <c r="AI235" s="50" t="s">
        <v>250</v>
      </c>
      <c r="AJ235" s="99"/>
      <c r="AK235" s="56"/>
    </row>
    <row r="236" spans="1:37" ht="15" customHeight="1">
      <c r="A236" s="244"/>
      <c r="B236" s="246"/>
      <c r="C236" s="39" t="s">
        <v>140</v>
      </c>
      <c r="D236" s="42"/>
      <c r="E236" s="19" t="s">
        <v>117</v>
      </c>
      <c r="F236" s="56"/>
      <c r="G236" s="50" t="s">
        <v>250</v>
      </c>
      <c r="H236" s="99"/>
      <c r="I236" s="56"/>
      <c r="J236" s="39" t="s">
        <v>140</v>
      </c>
      <c r="K236" s="42"/>
      <c r="L236" s="19" t="s">
        <v>117</v>
      </c>
      <c r="M236" s="56"/>
      <c r="N236" s="50" t="s">
        <v>250</v>
      </c>
      <c r="O236" s="99"/>
      <c r="P236" s="56"/>
      <c r="Q236" s="39" t="s">
        <v>140</v>
      </c>
      <c r="R236" s="42"/>
      <c r="S236" s="19" t="s">
        <v>117</v>
      </c>
      <c r="T236" s="56"/>
      <c r="U236" s="50" t="s">
        <v>250</v>
      </c>
      <c r="V236" s="99"/>
      <c r="W236" s="56"/>
      <c r="X236" s="39" t="s">
        <v>140</v>
      </c>
      <c r="Y236" s="42"/>
      <c r="Z236" s="19" t="s">
        <v>117</v>
      </c>
      <c r="AA236" s="56"/>
      <c r="AB236" s="50" t="s">
        <v>250</v>
      </c>
      <c r="AC236" s="99"/>
      <c r="AD236" s="56"/>
      <c r="AE236" s="39" t="s">
        <v>140</v>
      </c>
      <c r="AF236" s="42"/>
      <c r="AG236" s="19" t="s">
        <v>117</v>
      </c>
      <c r="AH236" s="56"/>
      <c r="AI236" s="50" t="s">
        <v>250</v>
      </c>
      <c r="AJ236" s="99"/>
      <c r="AK236" s="56"/>
    </row>
    <row r="237" spans="1:37" ht="15" customHeight="1">
      <c r="A237" s="243" t="s">
        <v>231</v>
      </c>
      <c r="B237" s="245" t="s">
        <v>239</v>
      </c>
      <c r="C237" s="39" t="s">
        <v>140</v>
      </c>
      <c r="D237" s="42">
        <v>2</v>
      </c>
      <c r="E237" s="19" t="s">
        <v>31</v>
      </c>
      <c r="F237" s="56">
        <v>80</v>
      </c>
      <c r="G237" s="50" t="s">
        <v>250</v>
      </c>
      <c r="H237" s="99">
        <v>0.2</v>
      </c>
      <c r="I237" s="56">
        <v>0.9</v>
      </c>
      <c r="J237" s="39" t="s">
        <v>140</v>
      </c>
      <c r="K237" s="42">
        <v>2</v>
      </c>
      <c r="L237" s="19" t="s">
        <v>31</v>
      </c>
      <c r="M237" s="56">
        <v>85</v>
      </c>
      <c r="N237" s="50" t="s">
        <v>250</v>
      </c>
      <c r="O237" s="99">
        <v>0.2</v>
      </c>
      <c r="P237" s="56">
        <v>0.9</v>
      </c>
      <c r="Q237" s="39" t="s">
        <v>140</v>
      </c>
      <c r="R237" s="42">
        <v>2</v>
      </c>
      <c r="S237" s="19" t="s">
        <v>31</v>
      </c>
      <c r="T237" s="56">
        <v>88</v>
      </c>
      <c r="U237" s="50" t="s">
        <v>250</v>
      </c>
      <c r="V237" s="99">
        <v>0.2</v>
      </c>
      <c r="W237" s="56">
        <v>0.9</v>
      </c>
      <c r="X237" s="39" t="s">
        <v>140</v>
      </c>
      <c r="Y237" s="42">
        <v>2</v>
      </c>
      <c r="Z237" s="19" t="s">
        <v>31</v>
      </c>
      <c r="AA237" s="56">
        <v>90</v>
      </c>
      <c r="AB237" s="50" t="s">
        <v>250</v>
      </c>
      <c r="AC237" s="99">
        <v>0.2</v>
      </c>
      <c r="AD237" s="56">
        <v>0.9</v>
      </c>
      <c r="AE237" s="39" t="s">
        <v>140</v>
      </c>
      <c r="AF237" s="42">
        <v>2</v>
      </c>
      <c r="AG237" s="19" t="s">
        <v>31</v>
      </c>
      <c r="AH237" s="56">
        <v>92</v>
      </c>
      <c r="AI237" s="50" t="s">
        <v>250</v>
      </c>
      <c r="AJ237" s="99">
        <v>0.2</v>
      </c>
      <c r="AK237" s="56">
        <v>0.9</v>
      </c>
    </row>
    <row r="238" spans="1:37" ht="15" customHeight="1">
      <c r="A238" s="244"/>
      <c r="B238" s="246"/>
      <c r="C238" s="39" t="s">
        <v>140</v>
      </c>
      <c r="D238" s="42"/>
      <c r="E238" s="19" t="s">
        <v>117</v>
      </c>
      <c r="F238" s="56"/>
      <c r="G238" s="50" t="s">
        <v>250</v>
      </c>
      <c r="H238" s="99"/>
      <c r="I238" s="56"/>
      <c r="J238" s="39" t="s">
        <v>140</v>
      </c>
      <c r="K238" s="42"/>
      <c r="L238" s="19" t="s">
        <v>117</v>
      </c>
      <c r="M238" s="56"/>
      <c r="N238" s="50" t="s">
        <v>250</v>
      </c>
      <c r="O238" s="99"/>
      <c r="P238" s="56"/>
      <c r="Q238" s="39" t="s">
        <v>140</v>
      </c>
      <c r="R238" s="42"/>
      <c r="S238" s="19" t="s">
        <v>117</v>
      </c>
      <c r="T238" s="56"/>
      <c r="U238" s="50" t="s">
        <v>250</v>
      </c>
      <c r="V238" s="99"/>
      <c r="W238" s="56"/>
      <c r="X238" s="39" t="s">
        <v>140</v>
      </c>
      <c r="Y238" s="42"/>
      <c r="Z238" s="19" t="s">
        <v>117</v>
      </c>
      <c r="AA238" s="56"/>
      <c r="AB238" s="50" t="s">
        <v>250</v>
      </c>
      <c r="AC238" s="99"/>
      <c r="AD238" s="56"/>
      <c r="AE238" s="39" t="s">
        <v>140</v>
      </c>
      <c r="AF238" s="42"/>
      <c r="AG238" s="19" t="s">
        <v>117</v>
      </c>
      <c r="AH238" s="56"/>
      <c r="AI238" s="50" t="s">
        <v>250</v>
      </c>
      <c r="AJ238" s="99"/>
      <c r="AK238" s="56"/>
    </row>
    <row r="239" spans="1:37" ht="15" customHeight="1">
      <c r="A239" s="243" t="s">
        <v>232</v>
      </c>
      <c r="B239" s="232" t="s">
        <v>183</v>
      </c>
      <c r="C239" s="39" t="s">
        <v>140</v>
      </c>
      <c r="D239" s="42"/>
      <c r="E239" s="19" t="s">
        <v>31</v>
      </c>
      <c r="F239" s="56"/>
      <c r="G239" s="50" t="s">
        <v>250</v>
      </c>
      <c r="H239" s="100"/>
      <c r="I239" s="56"/>
      <c r="J239" s="39" t="s">
        <v>140</v>
      </c>
      <c r="K239" s="42"/>
      <c r="L239" s="19" t="s">
        <v>31</v>
      </c>
      <c r="M239" s="56"/>
      <c r="N239" s="50" t="s">
        <v>250</v>
      </c>
      <c r="O239" s="100"/>
      <c r="P239" s="56"/>
      <c r="Q239" s="39" t="s">
        <v>140</v>
      </c>
      <c r="R239" s="42"/>
      <c r="S239" s="19" t="s">
        <v>31</v>
      </c>
      <c r="T239" s="56"/>
      <c r="U239" s="50" t="s">
        <v>250</v>
      </c>
      <c r="V239" s="100"/>
      <c r="W239" s="56"/>
      <c r="X239" s="39" t="s">
        <v>140</v>
      </c>
      <c r="Y239" s="42"/>
      <c r="Z239" s="19" t="s">
        <v>31</v>
      </c>
      <c r="AA239" s="56"/>
      <c r="AB239" s="50" t="s">
        <v>250</v>
      </c>
      <c r="AC239" s="100"/>
      <c r="AD239" s="56"/>
      <c r="AE239" s="39" t="s">
        <v>140</v>
      </c>
      <c r="AF239" s="42"/>
      <c r="AG239" s="19" t="s">
        <v>31</v>
      </c>
      <c r="AH239" s="56"/>
      <c r="AI239" s="50" t="s">
        <v>250</v>
      </c>
      <c r="AJ239" s="100"/>
      <c r="AK239" s="56"/>
    </row>
    <row r="240" spans="1:37" ht="15" customHeight="1">
      <c r="A240" s="244"/>
      <c r="B240" s="233"/>
      <c r="C240" s="39" t="s">
        <v>140</v>
      </c>
      <c r="D240" s="42"/>
      <c r="E240" s="19" t="s">
        <v>117</v>
      </c>
      <c r="F240" s="56"/>
      <c r="G240" s="50" t="s">
        <v>250</v>
      </c>
      <c r="H240" s="100"/>
      <c r="I240" s="56"/>
      <c r="J240" s="39" t="s">
        <v>140</v>
      </c>
      <c r="K240" s="42"/>
      <c r="L240" s="19" t="s">
        <v>117</v>
      </c>
      <c r="M240" s="56"/>
      <c r="N240" s="50" t="s">
        <v>250</v>
      </c>
      <c r="O240" s="100"/>
      <c r="P240" s="56"/>
      <c r="Q240" s="39" t="s">
        <v>140</v>
      </c>
      <c r="R240" s="42"/>
      <c r="S240" s="19" t="s">
        <v>117</v>
      </c>
      <c r="T240" s="56"/>
      <c r="U240" s="50" t="s">
        <v>250</v>
      </c>
      <c r="V240" s="100"/>
      <c r="W240" s="56"/>
      <c r="X240" s="39" t="s">
        <v>140</v>
      </c>
      <c r="Y240" s="42"/>
      <c r="Z240" s="19" t="s">
        <v>117</v>
      </c>
      <c r="AA240" s="56"/>
      <c r="AB240" s="50" t="s">
        <v>250</v>
      </c>
      <c r="AC240" s="100"/>
      <c r="AD240" s="56"/>
      <c r="AE240" s="39" t="s">
        <v>140</v>
      </c>
      <c r="AF240" s="42"/>
      <c r="AG240" s="19" t="s">
        <v>117</v>
      </c>
      <c r="AH240" s="56"/>
      <c r="AI240" s="50" t="s">
        <v>250</v>
      </c>
      <c r="AJ240" s="100"/>
      <c r="AK240" s="56"/>
    </row>
    <row r="241" spans="1:37" ht="15" customHeight="1">
      <c r="A241" s="243" t="s">
        <v>233</v>
      </c>
      <c r="B241" s="232" t="s">
        <v>183</v>
      </c>
      <c r="C241" s="39" t="s">
        <v>140</v>
      </c>
      <c r="D241" s="42"/>
      <c r="E241" s="19" t="s">
        <v>31</v>
      </c>
      <c r="F241" s="56"/>
      <c r="G241" s="50" t="s">
        <v>250</v>
      </c>
      <c r="H241" s="100"/>
      <c r="I241" s="56"/>
      <c r="J241" s="39" t="s">
        <v>140</v>
      </c>
      <c r="K241" s="42"/>
      <c r="L241" s="19" t="s">
        <v>31</v>
      </c>
      <c r="M241" s="56"/>
      <c r="N241" s="50" t="s">
        <v>250</v>
      </c>
      <c r="O241" s="100"/>
      <c r="P241" s="56"/>
      <c r="Q241" s="39" t="s">
        <v>140</v>
      </c>
      <c r="R241" s="42"/>
      <c r="S241" s="19" t="s">
        <v>31</v>
      </c>
      <c r="T241" s="56"/>
      <c r="U241" s="50" t="s">
        <v>250</v>
      </c>
      <c r="V241" s="100"/>
      <c r="W241" s="56"/>
      <c r="X241" s="39" t="s">
        <v>140</v>
      </c>
      <c r="Y241" s="42"/>
      <c r="Z241" s="19" t="s">
        <v>31</v>
      </c>
      <c r="AA241" s="56"/>
      <c r="AB241" s="50" t="s">
        <v>250</v>
      </c>
      <c r="AC241" s="100"/>
      <c r="AD241" s="56"/>
      <c r="AE241" s="39" t="s">
        <v>140</v>
      </c>
      <c r="AF241" s="42"/>
      <c r="AG241" s="19" t="s">
        <v>31</v>
      </c>
      <c r="AH241" s="56"/>
      <c r="AI241" s="50" t="s">
        <v>250</v>
      </c>
      <c r="AJ241" s="100"/>
      <c r="AK241" s="56"/>
    </row>
    <row r="242" spans="1:37" ht="15" customHeight="1">
      <c r="A242" s="244"/>
      <c r="B242" s="233"/>
      <c r="C242" s="39" t="s">
        <v>140</v>
      </c>
      <c r="D242" s="42"/>
      <c r="E242" s="19" t="s">
        <v>117</v>
      </c>
      <c r="F242" s="56"/>
      <c r="G242" s="50" t="s">
        <v>250</v>
      </c>
      <c r="H242" s="100"/>
      <c r="I242" s="56"/>
      <c r="J242" s="39" t="s">
        <v>140</v>
      </c>
      <c r="K242" s="42"/>
      <c r="L242" s="19" t="s">
        <v>117</v>
      </c>
      <c r="M242" s="56"/>
      <c r="N242" s="50" t="s">
        <v>250</v>
      </c>
      <c r="O242" s="100"/>
      <c r="P242" s="56"/>
      <c r="Q242" s="39" t="s">
        <v>140</v>
      </c>
      <c r="R242" s="42"/>
      <c r="S242" s="19" t="s">
        <v>117</v>
      </c>
      <c r="T242" s="56"/>
      <c r="U242" s="50" t="s">
        <v>250</v>
      </c>
      <c r="V242" s="100"/>
      <c r="W242" s="56"/>
      <c r="X242" s="39" t="s">
        <v>140</v>
      </c>
      <c r="Y242" s="42"/>
      <c r="Z242" s="19" t="s">
        <v>117</v>
      </c>
      <c r="AA242" s="56"/>
      <c r="AB242" s="50" t="s">
        <v>250</v>
      </c>
      <c r="AC242" s="100"/>
      <c r="AD242" s="56"/>
      <c r="AE242" s="39" t="s">
        <v>140</v>
      </c>
      <c r="AF242" s="42"/>
      <c r="AG242" s="19" t="s">
        <v>117</v>
      </c>
      <c r="AH242" s="56"/>
      <c r="AI242" s="50" t="s">
        <v>250</v>
      </c>
      <c r="AJ242" s="100"/>
      <c r="AK242" s="56"/>
    </row>
    <row r="243" spans="1:37" s="12" customFormat="1" ht="15" customHeight="1">
      <c r="A243" s="237" t="s">
        <v>240</v>
      </c>
      <c r="B243" s="238"/>
      <c r="C243" s="63"/>
      <c r="D243" s="73"/>
      <c r="E243" s="65" t="s">
        <v>31</v>
      </c>
      <c r="F243" s="66">
        <f>F225+F227+F229+F231+F233+F235+F237+F239+F241</f>
        <v>80</v>
      </c>
      <c r="G243" s="67" t="s">
        <v>29</v>
      </c>
      <c r="H243" s="92">
        <f>H225+H227+H229+H231+H233+H235+H237+H239+H241</f>
        <v>0.2</v>
      </c>
      <c r="I243" s="66">
        <f>I225+I227+I229+I231+I233+I235+I237+I239+I241</f>
        <v>0.9</v>
      </c>
      <c r="J243" s="63"/>
      <c r="K243" s="73"/>
      <c r="L243" s="65" t="s">
        <v>31</v>
      </c>
      <c r="M243" s="66">
        <f>M225+M227+M229+M231+M233+M235+M237+M239+M241</f>
        <v>85</v>
      </c>
      <c r="N243" s="67" t="s">
        <v>29</v>
      </c>
      <c r="O243" s="92">
        <f>O225+O227+O229+O231+O233+O235+O237+O239+O241</f>
        <v>0.2</v>
      </c>
      <c r="P243" s="66">
        <f>P225+P227+P229+P231+P233+P235+P237+P239+P241</f>
        <v>0.9</v>
      </c>
      <c r="Q243" s="63"/>
      <c r="R243" s="73"/>
      <c r="S243" s="65" t="s">
        <v>31</v>
      </c>
      <c r="T243" s="66">
        <f>T225+T227+T229+T231+T233+T235+T237+T239+T241</f>
        <v>88</v>
      </c>
      <c r="U243" s="67" t="s">
        <v>29</v>
      </c>
      <c r="V243" s="92">
        <f>V225+V227+V229+V231+V233+V235+V237+V239+V241</f>
        <v>0.2</v>
      </c>
      <c r="W243" s="66">
        <f>W225+W227+W229+W231+W233+W235+W237+W239+W241</f>
        <v>0.9</v>
      </c>
      <c r="X243" s="63"/>
      <c r="Y243" s="73"/>
      <c r="Z243" s="65" t="s">
        <v>31</v>
      </c>
      <c r="AA243" s="66">
        <f>AA225+AA227+AA229+AA231+AA233+AA235+AA237+AA239+AA241</f>
        <v>90</v>
      </c>
      <c r="AB243" s="67" t="s">
        <v>29</v>
      </c>
      <c r="AC243" s="92">
        <f>AC225+AC227+AC229+AC231+AC233+AC235+AC237+AC239+AC241</f>
        <v>0.2</v>
      </c>
      <c r="AD243" s="66">
        <f>AD225+AD227+AD229+AD231+AD233+AD235+AD237+AD239+AD241</f>
        <v>0.9</v>
      </c>
      <c r="AE243" s="63"/>
      <c r="AF243" s="73"/>
      <c r="AG243" s="65" t="s">
        <v>31</v>
      </c>
      <c r="AH243" s="66">
        <f>AH225+AH227+AH229+AH231+AH233+AH235+AH237+AH239+AH241</f>
        <v>92</v>
      </c>
      <c r="AI243" s="67" t="s">
        <v>29</v>
      </c>
      <c r="AJ243" s="92">
        <f>AJ225+AJ227+AJ229+AJ231+AJ233+AJ235+AJ237+AJ239+AJ241</f>
        <v>0.2</v>
      </c>
      <c r="AK243" s="66">
        <f>AK225+AK227+AK229+AK231+AK233+AK235+AK237+AK239+AK241</f>
        <v>0.9</v>
      </c>
    </row>
    <row r="244" spans="1:37" s="12" customFormat="1" ht="15" customHeight="1">
      <c r="A244" s="239"/>
      <c r="B244" s="240"/>
      <c r="C244" s="68"/>
      <c r="D244" s="73"/>
      <c r="E244" s="65" t="s">
        <v>117</v>
      </c>
      <c r="F244" s="66">
        <f>F226+F228+F230+F232+F234+F236+F238+F240+F242</f>
        <v>0</v>
      </c>
      <c r="G244" s="69"/>
      <c r="H244" s="92">
        <f>H226+H228+H230+H232+H234+H236+H238+H240+H242</f>
        <v>0</v>
      </c>
      <c r="I244" s="66">
        <f>I226+I228+I230+I232+I234+I236+I238+I240+I242</f>
        <v>0</v>
      </c>
      <c r="J244" s="68"/>
      <c r="K244" s="73"/>
      <c r="L244" s="65" t="s">
        <v>117</v>
      </c>
      <c r="M244" s="66">
        <f>M226+M228+M230+M232+M234+M236+M238+M240+M242</f>
        <v>0</v>
      </c>
      <c r="N244" s="69"/>
      <c r="O244" s="92">
        <f>O226+O228+O230+O232+O234+O236+O238+O240+O242</f>
        <v>0</v>
      </c>
      <c r="P244" s="66">
        <f>P226+P228+P230+P232+P234+P236+P238+P240+P242</f>
        <v>0</v>
      </c>
      <c r="Q244" s="68"/>
      <c r="R244" s="73"/>
      <c r="S244" s="65" t="s">
        <v>117</v>
      </c>
      <c r="T244" s="66">
        <f>T226+T228+T230+T232+T234+T236+T238+T240+T242</f>
        <v>0</v>
      </c>
      <c r="U244" s="69"/>
      <c r="V244" s="92">
        <f>V226+V228+V230+V232+V234+V236+V238+V240+V242</f>
        <v>0</v>
      </c>
      <c r="W244" s="66">
        <f>W226+W228+W230+W232+W234+W236+W238+W240+W242</f>
        <v>0</v>
      </c>
      <c r="X244" s="68"/>
      <c r="Y244" s="73"/>
      <c r="Z244" s="65" t="s">
        <v>117</v>
      </c>
      <c r="AA244" s="66">
        <f>AA226+AA228+AA230+AA232+AA234+AA236+AA238+AA240+AA242</f>
        <v>0</v>
      </c>
      <c r="AB244" s="69"/>
      <c r="AC244" s="92">
        <f>AC226+AC228+AC230+AC232+AC234+AC236+AC238+AC240+AC242</f>
        <v>0</v>
      </c>
      <c r="AD244" s="66">
        <f>AD226+AD228+AD230+AD232+AD234+AD236+AD238+AD240+AD242</f>
        <v>0</v>
      </c>
      <c r="AE244" s="68"/>
      <c r="AF244" s="73"/>
      <c r="AG244" s="65" t="s">
        <v>117</v>
      </c>
      <c r="AH244" s="66">
        <f>AH226+AH228+AH230+AH232+AH234+AH236+AH238+AH240+AH242</f>
        <v>0</v>
      </c>
      <c r="AI244" s="69"/>
      <c r="AJ244" s="92">
        <f>AJ226+AJ228+AJ230+AJ232+AJ234+AJ236+AJ238+AJ240+AJ242</f>
        <v>0</v>
      </c>
      <c r="AK244" s="66">
        <f>AK226+AK228+AK230+AK232+AK234+AK236+AK238+AK240+AK242</f>
        <v>0</v>
      </c>
    </row>
    <row r="245" spans="1:37" s="12" customFormat="1" ht="15" customHeight="1">
      <c r="A245" s="241"/>
      <c r="B245" s="242"/>
      <c r="C245" s="68"/>
      <c r="D245" s="74"/>
      <c r="E245" s="71" t="s">
        <v>129</v>
      </c>
      <c r="F245" s="72">
        <f>F243+F244</f>
        <v>80</v>
      </c>
      <c r="G245" s="69"/>
      <c r="H245" s="93">
        <f>H243+H244</f>
        <v>0.2</v>
      </c>
      <c r="I245" s="72">
        <f>I243+I244</f>
        <v>0.9</v>
      </c>
      <c r="J245" s="68"/>
      <c r="K245" s="74"/>
      <c r="L245" s="71" t="s">
        <v>129</v>
      </c>
      <c r="M245" s="72">
        <f>M243+M244</f>
        <v>85</v>
      </c>
      <c r="N245" s="69"/>
      <c r="O245" s="93">
        <f>O243+O244</f>
        <v>0.2</v>
      </c>
      <c r="P245" s="72">
        <f>P243+P244</f>
        <v>0.9</v>
      </c>
      <c r="Q245" s="68"/>
      <c r="R245" s="74"/>
      <c r="S245" s="71" t="s">
        <v>129</v>
      </c>
      <c r="T245" s="72">
        <f>T243+T244</f>
        <v>88</v>
      </c>
      <c r="U245" s="69"/>
      <c r="V245" s="93">
        <f>V243+V244</f>
        <v>0.2</v>
      </c>
      <c r="W245" s="72">
        <f>W243+W244</f>
        <v>0.9</v>
      </c>
      <c r="X245" s="68"/>
      <c r="Y245" s="74"/>
      <c r="Z245" s="71" t="s">
        <v>129</v>
      </c>
      <c r="AA245" s="72">
        <f>AA243+AA244</f>
        <v>90</v>
      </c>
      <c r="AB245" s="69"/>
      <c r="AC245" s="93">
        <f>AC243+AC244</f>
        <v>0.2</v>
      </c>
      <c r="AD245" s="72">
        <f>AD243+AD244</f>
        <v>0.9</v>
      </c>
      <c r="AE245" s="68"/>
      <c r="AF245" s="74"/>
      <c r="AG245" s="71" t="s">
        <v>129</v>
      </c>
      <c r="AH245" s="72">
        <f>AH243+AH244</f>
        <v>92</v>
      </c>
      <c r="AI245" s="69"/>
      <c r="AJ245" s="93">
        <f>AJ243+AJ244</f>
        <v>0.2</v>
      </c>
      <c r="AK245" s="72">
        <f>AK243+AK244</f>
        <v>0.9</v>
      </c>
    </row>
    <row r="246" spans="1:37" ht="26.25" customHeight="1">
      <c r="A246" s="62">
        <v>6</v>
      </c>
      <c r="B246" s="62" t="s">
        <v>286</v>
      </c>
      <c r="C246" s="31"/>
      <c r="D246" s="33"/>
      <c r="E246" s="30"/>
      <c r="F246" s="55"/>
      <c r="G246" s="33"/>
      <c r="H246" s="97"/>
      <c r="I246" s="59"/>
      <c r="J246" s="31"/>
      <c r="K246" s="33"/>
      <c r="L246" s="30"/>
      <c r="M246" s="55"/>
      <c r="N246" s="33"/>
      <c r="O246" s="97"/>
      <c r="P246" s="59"/>
      <c r="Q246" s="31"/>
      <c r="R246" s="33"/>
      <c r="S246" s="30"/>
      <c r="T246" s="55"/>
      <c r="U246" s="33"/>
      <c r="V246" s="97"/>
      <c r="W246" s="59"/>
      <c r="X246" s="31"/>
      <c r="Y246" s="33"/>
      <c r="Z246" s="30"/>
      <c r="AA246" s="55"/>
      <c r="AB246" s="33"/>
      <c r="AC246" s="97"/>
      <c r="AD246" s="59"/>
      <c r="AE246" s="31"/>
      <c r="AF246" s="33"/>
      <c r="AG246" s="30"/>
      <c r="AH246" s="55"/>
      <c r="AI246" s="33"/>
      <c r="AJ246" s="97"/>
      <c r="AK246" s="59"/>
    </row>
    <row r="247" spans="1:37" ht="45.75" customHeight="1">
      <c r="A247" s="243" t="s">
        <v>242</v>
      </c>
      <c r="B247" s="247" t="s">
        <v>288</v>
      </c>
      <c r="C247" s="39" t="s">
        <v>140</v>
      </c>
      <c r="D247" s="42"/>
      <c r="E247" s="19" t="s">
        <v>31</v>
      </c>
      <c r="F247" s="56"/>
      <c r="G247" s="39" t="s">
        <v>295</v>
      </c>
      <c r="H247" s="56"/>
      <c r="I247" s="56"/>
      <c r="J247" s="39" t="s">
        <v>140</v>
      </c>
      <c r="K247" s="42"/>
      <c r="L247" s="19" t="s">
        <v>31</v>
      </c>
      <c r="M247" s="56"/>
      <c r="N247" s="39" t="s">
        <v>295</v>
      </c>
      <c r="O247" s="56"/>
      <c r="P247" s="56"/>
      <c r="Q247" s="39" t="s">
        <v>140</v>
      </c>
      <c r="R247" s="42"/>
      <c r="S247" s="19" t="s">
        <v>31</v>
      </c>
      <c r="T247" s="56"/>
      <c r="U247" s="39" t="s">
        <v>295</v>
      </c>
      <c r="V247" s="56"/>
      <c r="W247" s="56"/>
      <c r="X247" s="39" t="s">
        <v>140</v>
      </c>
      <c r="Y247" s="42"/>
      <c r="Z247" s="19" t="s">
        <v>31</v>
      </c>
      <c r="AA247" s="56"/>
      <c r="AB247" s="39" t="s">
        <v>295</v>
      </c>
      <c r="AC247" s="56"/>
      <c r="AD247" s="56"/>
      <c r="AE247" s="39" t="s">
        <v>140</v>
      </c>
      <c r="AF247" s="42"/>
      <c r="AG247" s="19" t="s">
        <v>31</v>
      </c>
      <c r="AH247" s="56"/>
      <c r="AI247" s="39" t="s">
        <v>295</v>
      </c>
      <c r="AJ247" s="56"/>
      <c r="AK247" s="56"/>
    </row>
    <row r="248" spans="1:37" ht="52.5" customHeight="1">
      <c r="A248" s="244"/>
      <c r="B248" s="248"/>
      <c r="C248" s="39" t="s">
        <v>140</v>
      </c>
      <c r="D248" s="42"/>
      <c r="E248" s="19" t="s">
        <v>117</v>
      </c>
      <c r="F248" s="56"/>
      <c r="G248" s="39" t="s">
        <v>295</v>
      </c>
      <c r="H248" s="56"/>
      <c r="I248" s="56"/>
      <c r="J248" s="39" t="s">
        <v>140</v>
      </c>
      <c r="K248" s="42"/>
      <c r="L248" s="19" t="s">
        <v>117</v>
      </c>
      <c r="M248" s="56"/>
      <c r="N248" s="39" t="s">
        <v>295</v>
      </c>
      <c r="O248" s="56"/>
      <c r="P248" s="56"/>
      <c r="Q248" s="39" t="s">
        <v>140</v>
      </c>
      <c r="R248" s="42"/>
      <c r="S248" s="19" t="s">
        <v>117</v>
      </c>
      <c r="T248" s="56"/>
      <c r="U248" s="39" t="s">
        <v>295</v>
      </c>
      <c r="V248" s="56"/>
      <c r="W248" s="56"/>
      <c r="X248" s="39" t="s">
        <v>140</v>
      </c>
      <c r="Y248" s="42"/>
      <c r="Z248" s="19" t="s">
        <v>117</v>
      </c>
      <c r="AA248" s="56"/>
      <c r="AB248" s="39" t="s">
        <v>295</v>
      </c>
      <c r="AC248" s="56"/>
      <c r="AD248" s="56"/>
      <c r="AE248" s="39" t="s">
        <v>140</v>
      </c>
      <c r="AF248" s="42"/>
      <c r="AG248" s="19" t="s">
        <v>117</v>
      </c>
      <c r="AH248" s="56"/>
      <c r="AI248" s="39" t="s">
        <v>295</v>
      </c>
      <c r="AJ248" s="56"/>
      <c r="AK248" s="56"/>
    </row>
    <row r="249" spans="1:37" ht="23.25" customHeight="1">
      <c r="A249" s="243" t="s">
        <v>243</v>
      </c>
      <c r="B249" s="247" t="s">
        <v>287</v>
      </c>
      <c r="C249" s="39" t="s">
        <v>140</v>
      </c>
      <c r="D249" s="42"/>
      <c r="E249" s="19" t="s">
        <v>31</v>
      </c>
      <c r="F249" s="56"/>
      <c r="G249" s="39" t="s">
        <v>295</v>
      </c>
      <c r="H249" s="56"/>
      <c r="I249" s="56"/>
      <c r="J249" s="39" t="s">
        <v>140</v>
      </c>
      <c r="K249" s="42"/>
      <c r="L249" s="19" t="s">
        <v>31</v>
      </c>
      <c r="M249" s="56"/>
      <c r="N249" s="39" t="s">
        <v>295</v>
      </c>
      <c r="O249" s="56"/>
      <c r="P249" s="56"/>
      <c r="Q249" s="39" t="s">
        <v>140</v>
      </c>
      <c r="R249" s="42"/>
      <c r="S249" s="19" t="s">
        <v>31</v>
      </c>
      <c r="T249" s="56"/>
      <c r="U249" s="39" t="s">
        <v>295</v>
      </c>
      <c r="V249" s="56"/>
      <c r="W249" s="56"/>
      <c r="X249" s="39" t="s">
        <v>140</v>
      </c>
      <c r="Y249" s="42"/>
      <c r="Z249" s="19" t="s">
        <v>31</v>
      </c>
      <c r="AA249" s="56"/>
      <c r="AB249" s="39" t="s">
        <v>295</v>
      </c>
      <c r="AC249" s="56"/>
      <c r="AD249" s="56"/>
      <c r="AE249" s="39" t="s">
        <v>140</v>
      </c>
      <c r="AF249" s="42"/>
      <c r="AG249" s="19" t="s">
        <v>31</v>
      </c>
      <c r="AH249" s="56"/>
      <c r="AI249" s="39" t="s">
        <v>295</v>
      </c>
      <c r="AJ249" s="56"/>
      <c r="AK249" s="56"/>
    </row>
    <row r="250" spans="1:37" ht="38.25" customHeight="1">
      <c r="A250" s="244"/>
      <c r="B250" s="248"/>
      <c r="C250" s="39" t="s">
        <v>140</v>
      </c>
      <c r="D250" s="42"/>
      <c r="E250" s="19" t="s">
        <v>117</v>
      </c>
      <c r="F250" s="56"/>
      <c r="G250" s="39" t="s">
        <v>295</v>
      </c>
      <c r="H250" s="56"/>
      <c r="I250" s="56"/>
      <c r="J250" s="39" t="s">
        <v>140</v>
      </c>
      <c r="K250" s="42"/>
      <c r="L250" s="19" t="s">
        <v>117</v>
      </c>
      <c r="M250" s="56"/>
      <c r="N250" s="39" t="s">
        <v>295</v>
      </c>
      <c r="O250" s="56"/>
      <c r="P250" s="56"/>
      <c r="Q250" s="39" t="s">
        <v>140</v>
      </c>
      <c r="R250" s="42"/>
      <c r="S250" s="19" t="s">
        <v>117</v>
      </c>
      <c r="T250" s="56"/>
      <c r="U250" s="39" t="s">
        <v>295</v>
      </c>
      <c r="V250" s="56"/>
      <c r="W250" s="56"/>
      <c r="X250" s="39" t="s">
        <v>140</v>
      </c>
      <c r="Y250" s="42"/>
      <c r="Z250" s="19" t="s">
        <v>117</v>
      </c>
      <c r="AA250" s="56"/>
      <c r="AB250" s="39" t="s">
        <v>295</v>
      </c>
      <c r="AC250" s="56"/>
      <c r="AD250" s="56"/>
      <c r="AE250" s="39" t="s">
        <v>140</v>
      </c>
      <c r="AF250" s="42"/>
      <c r="AG250" s="19" t="s">
        <v>117</v>
      </c>
      <c r="AH250" s="56"/>
      <c r="AI250" s="39" t="s">
        <v>295</v>
      </c>
      <c r="AJ250" s="56"/>
      <c r="AK250" s="56"/>
    </row>
    <row r="251" spans="1:37" ht="15" customHeight="1">
      <c r="A251" s="243" t="s">
        <v>244</v>
      </c>
      <c r="B251" s="232" t="s">
        <v>247</v>
      </c>
      <c r="C251" s="39" t="s">
        <v>140</v>
      </c>
      <c r="D251" s="42"/>
      <c r="E251" s="19" t="s">
        <v>31</v>
      </c>
      <c r="F251" s="56"/>
      <c r="G251" s="39"/>
      <c r="H251" s="56"/>
      <c r="I251" s="56"/>
      <c r="J251" s="39" t="s">
        <v>140</v>
      </c>
      <c r="K251" s="42"/>
      <c r="L251" s="19" t="s">
        <v>31</v>
      </c>
      <c r="M251" s="56"/>
      <c r="N251" s="39"/>
      <c r="O251" s="56"/>
      <c r="P251" s="56"/>
      <c r="Q251" s="39" t="s">
        <v>140</v>
      </c>
      <c r="R251" s="42"/>
      <c r="S251" s="19" t="s">
        <v>31</v>
      </c>
      <c r="T251" s="56"/>
      <c r="U251" s="39"/>
      <c r="V251" s="56"/>
      <c r="W251" s="56"/>
      <c r="X251" s="39" t="s">
        <v>140</v>
      </c>
      <c r="Y251" s="42"/>
      <c r="Z251" s="19" t="s">
        <v>31</v>
      </c>
      <c r="AA251" s="56"/>
      <c r="AB251" s="39"/>
      <c r="AC251" s="56"/>
      <c r="AD251" s="56"/>
      <c r="AE251" s="39" t="s">
        <v>140</v>
      </c>
      <c r="AF251" s="42"/>
      <c r="AG251" s="19" t="s">
        <v>31</v>
      </c>
      <c r="AH251" s="56"/>
      <c r="AI251" s="39"/>
      <c r="AJ251" s="56"/>
      <c r="AK251" s="56"/>
    </row>
    <row r="252" spans="1:37" ht="15" customHeight="1">
      <c r="A252" s="244"/>
      <c r="B252" s="233"/>
      <c r="C252" s="39" t="s">
        <v>140</v>
      </c>
      <c r="D252" s="42"/>
      <c r="E252" s="19" t="s">
        <v>117</v>
      </c>
      <c r="F252" s="56"/>
      <c r="G252" s="39"/>
      <c r="H252" s="56"/>
      <c r="I252" s="56"/>
      <c r="J252" s="39" t="s">
        <v>140</v>
      </c>
      <c r="K252" s="42"/>
      <c r="L252" s="19" t="s">
        <v>117</v>
      </c>
      <c r="M252" s="56"/>
      <c r="N252" s="39"/>
      <c r="O252" s="56"/>
      <c r="P252" s="56"/>
      <c r="Q252" s="39" t="s">
        <v>140</v>
      </c>
      <c r="R252" s="42"/>
      <c r="S252" s="19" t="s">
        <v>117</v>
      </c>
      <c r="T252" s="56"/>
      <c r="U252" s="39"/>
      <c r="V252" s="56"/>
      <c r="W252" s="56"/>
      <c r="X252" s="39" t="s">
        <v>140</v>
      </c>
      <c r="Y252" s="42"/>
      <c r="Z252" s="19" t="s">
        <v>117</v>
      </c>
      <c r="AA252" s="56"/>
      <c r="AB252" s="39"/>
      <c r="AC252" s="56"/>
      <c r="AD252" s="56"/>
      <c r="AE252" s="39" t="s">
        <v>140</v>
      </c>
      <c r="AF252" s="42"/>
      <c r="AG252" s="19" t="s">
        <v>117</v>
      </c>
      <c r="AH252" s="56"/>
      <c r="AI252" s="39"/>
      <c r="AJ252" s="56"/>
      <c r="AK252" s="56"/>
    </row>
    <row r="253" spans="1:37" ht="15" customHeight="1">
      <c r="A253" s="243" t="s">
        <v>245</v>
      </c>
      <c r="B253" s="232" t="s">
        <v>247</v>
      </c>
      <c r="C253" s="39" t="s">
        <v>140</v>
      </c>
      <c r="D253" s="42"/>
      <c r="E253" s="19" t="s">
        <v>31</v>
      </c>
      <c r="F253" s="56"/>
      <c r="G253" s="39"/>
      <c r="H253" s="56"/>
      <c r="I253" s="56"/>
      <c r="J253" s="39" t="s">
        <v>140</v>
      </c>
      <c r="K253" s="42"/>
      <c r="L253" s="19" t="s">
        <v>31</v>
      </c>
      <c r="M253" s="56"/>
      <c r="N253" s="39"/>
      <c r="O253" s="56"/>
      <c r="P253" s="56"/>
      <c r="Q253" s="39" t="s">
        <v>140</v>
      </c>
      <c r="R253" s="42"/>
      <c r="S253" s="19" t="s">
        <v>31</v>
      </c>
      <c r="T253" s="56"/>
      <c r="U253" s="39"/>
      <c r="V253" s="56"/>
      <c r="W253" s="56"/>
      <c r="X253" s="39" t="s">
        <v>140</v>
      </c>
      <c r="Y253" s="42"/>
      <c r="Z253" s="19" t="s">
        <v>31</v>
      </c>
      <c r="AA253" s="56"/>
      <c r="AB253" s="39"/>
      <c r="AC253" s="56"/>
      <c r="AD253" s="56"/>
      <c r="AE253" s="39" t="s">
        <v>140</v>
      </c>
      <c r="AF253" s="42"/>
      <c r="AG253" s="19" t="s">
        <v>31</v>
      </c>
      <c r="AH253" s="56"/>
      <c r="AI253" s="39"/>
      <c r="AJ253" s="56"/>
      <c r="AK253" s="56"/>
    </row>
    <row r="254" spans="1:37" ht="15" customHeight="1">
      <c r="A254" s="244"/>
      <c r="B254" s="233"/>
      <c r="C254" s="39" t="s">
        <v>140</v>
      </c>
      <c r="D254" s="42"/>
      <c r="E254" s="19" t="s">
        <v>117</v>
      </c>
      <c r="F254" s="56"/>
      <c r="G254" s="39"/>
      <c r="H254" s="56"/>
      <c r="I254" s="56"/>
      <c r="J254" s="39" t="s">
        <v>140</v>
      </c>
      <c r="K254" s="42"/>
      <c r="L254" s="19" t="s">
        <v>117</v>
      </c>
      <c r="M254" s="56"/>
      <c r="N254" s="39"/>
      <c r="O254" s="56"/>
      <c r="P254" s="56"/>
      <c r="Q254" s="39" t="s">
        <v>140</v>
      </c>
      <c r="R254" s="42"/>
      <c r="S254" s="19" t="s">
        <v>117</v>
      </c>
      <c r="T254" s="56"/>
      <c r="U254" s="39"/>
      <c r="V254" s="56"/>
      <c r="W254" s="56"/>
      <c r="X254" s="39" t="s">
        <v>140</v>
      </c>
      <c r="Y254" s="42"/>
      <c r="Z254" s="19" t="s">
        <v>117</v>
      </c>
      <c r="AA254" s="56"/>
      <c r="AB254" s="39"/>
      <c r="AC254" s="56"/>
      <c r="AD254" s="56"/>
      <c r="AE254" s="39" t="s">
        <v>140</v>
      </c>
      <c r="AF254" s="42"/>
      <c r="AG254" s="19" t="s">
        <v>117</v>
      </c>
      <c r="AH254" s="56"/>
      <c r="AI254" s="39"/>
      <c r="AJ254" s="56"/>
      <c r="AK254" s="56"/>
    </row>
    <row r="255" spans="1:37" ht="15" customHeight="1">
      <c r="A255" s="243" t="s">
        <v>246</v>
      </c>
      <c r="B255" s="232" t="s">
        <v>247</v>
      </c>
      <c r="C255" s="39" t="s">
        <v>140</v>
      </c>
      <c r="D255" s="42"/>
      <c r="E255" s="19" t="s">
        <v>31</v>
      </c>
      <c r="F255" s="56"/>
      <c r="G255" s="39"/>
      <c r="H255" s="56"/>
      <c r="I255" s="56"/>
      <c r="J255" s="39" t="s">
        <v>140</v>
      </c>
      <c r="K255" s="42"/>
      <c r="L255" s="19" t="s">
        <v>31</v>
      </c>
      <c r="M255" s="56"/>
      <c r="N255" s="39"/>
      <c r="O255" s="56"/>
      <c r="P255" s="56"/>
      <c r="Q255" s="39" t="s">
        <v>140</v>
      </c>
      <c r="R255" s="42"/>
      <c r="S255" s="19" t="s">
        <v>31</v>
      </c>
      <c r="T255" s="56"/>
      <c r="U255" s="39"/>
      <c r="V255" s="56"/>
      <c r="W255" s="56"/>
      <c r="X255" s="39" t="s">
        <v>140</v>
      </c>
      <c r="Y255" s="42"/>
      <c r="Z255" s="19" t="s">
        <v>31</v>
      </c>
      <c r="AA255" s="56"/>
      <c r="AB255" s="39"/>
      <c r="AC255" s="56"/>
      <c r="AD255" s="56"/>
      <c r="AE255" s="39" t="s">
        <v>140</v>
      </c>
      <c r="AF255" s="42"/>
      <c r="AG255" s="19" t="s">
        <v>31</v>
      </c>
      <c r="AH255" s="56"/>
      <c r="AI255" s="39"/>
      <c r="AJ255" s="56"/>
      <c r="AK255" s="56"/>
    </row>
    <row r="256" spans="1:37" ht="15" customHeight="1">
      <c r="A256" s="244"/>
      <c r="B256" s="233"/>
      <c r="C256" s="39" t="s">
        <v>140</v>
      </c>
      <c r="D256" s="42"/>
      <c r="E256" s="19" t="s">
        <v>117</v>
      </c>
      <c r="F256" s="56"/>
      <c r="G256" s="39"/>
      <c r="H256" s="56"/>
      <c r="I256" s="56"/>
      <c r="J256" s="39" t="s">
        <v>140</v>
      </c>
      <c r="K256" s="42"/>
      <c r="L256" s="19" t="s">
        <v>117</v>
      </c>
      <c r="M256" s="56"/>
      <c r="N256" s="39"/>
      <c r="O256" s="56"/>
      <c r="P256" s="56"/>
      <c r="Q256" s="39" t="s">
        <v>140</v>
      </c>
      <c r="R256" s="42"/>
      <c r="S256" s="19" t="s">
        <v>117</v>
      </c>
      <c r="T256" s="56"/>
      <c r="U256" s="39"/>
      <c r="V256" s="56"/>
      <c r="W256" s="56"/>
      <c r="X256" s="39" t="s">
        <v>140</v>
      </c>
      <c r="Y256" s="42"/>
      <c r="Z256" s="19" t="s">
        <v>117</v>
      </c>
      <c r="AA256" s="56"/>
      <c r="AB256" s="39"/>
      <c r="AC256" s="56"/>
      <c r="AD256" s="56"/>
      <c r="AE256" s="39" t="s">
        <v>140</v>
      </c>
      <c r="AF256" s="42"/>
      <c r="AG256" s="19" t="s">
        <v>117</v>
      </c>
      <c r="AH256" s="56"/>
      <c r="AI256" s="39"/>
      <c r="AJ256" s="56"/>
      <c r="AK256" s="56"/>
    </row>
    <row r="257" spans="1:37" s="12" customFormat="1" ht="15" customHeight="1">
      <c r="A257" s="237" t="s">
        <v>248</v>
      </c>
      <c r="B257" s="238"/>
      <c r="C257" s="63"/>
      <c r="D257" s="73"/>
      <c r="E257" s="65" t="s">
        <v>31</v>
      </c>
      <c r="F257" s="66">
        <f>F247+F249+F251+F253+F255</f>
        <v>0</v>
      </c>
      <c r="G257" s="67" t="s">
        <v>29</v>
      </c>
      <c r="H257" s="66">
        <f>H247+H249+H251+H253+H255</f>
        <v>0</v>
      </c>
      <c r="I257" s="66">
        <f>I247+I249+I251+I253+I255</f>
        <v>0</v>
      </c>
      <c r="J257" s="63"/>
      <c r="K257" s="73"/>
      <c r="L257" s="65" t="s">
        <v>31</v>
      </c>
      <c r="M257" s="66">
        <f>M247+M249+M251+M253+M255</f>
        <v>0</v>
      </c>
      <c r="N257" s="67" t="s">
        <v>29</v>
      </c>
      <c r="O257" s="66">
        <f>O247+O249+O251+O253+O255</f>
        <v>0</v>
      </c>
      <c r="P257" s="66">
        <f>P247+P249+P251+P253+P255</f>
        <v>0</v>
      </c>
      <c r="Q257" s="63"/>
      <c r="R257" s="73"/>
      <c r="S257" s="65" t="s">
        <v>31</v>
      </c>
      <c r="T257" s="66">
        <f>T247+T249+T251+T253+T255</f>
        <v>0</v>
      </c>
      <c r="U257" s="67" t="s">
        <v>29</v>
      </c>
      <c r="V257" s="66">
        <f>V247+V249+V251+V253+V255</f>
        <v>0</v>
      </c>
      <c r="W257" s="66">
        <f>W247+W249+W251+W253+W255</f>
        <v>0</v>
      </c>
      <c r="X257" s="63"/>
      <c r="Y257" s="73"/>
      <c r="Z257" s="65" t="s">
        <v>31</v>
      </c>
      <c r="AA257" s="66">
        <f>AA247+AA249+AA251+AA253+AA255</f>
        <v>0</v>
      </c>
      <c r="AB257" s="67" t="s">
        <v>29</v>
      </c>
      <c r="AC257" s="66">
        <f>AC247+AC249+AC251+AC253+AC255</f>
        <v>0</v>
      </c>
      <c r="AD257" s="66">
        <f>AD247+AD249+AD251+AD253+AD255</f>
        <v>0</v>
      </c>
      <c r="AE257" s="63"/>
      <c r="AF257" s="73"/>
      <c r="AG257" s="65" t="s">
        <v>31</v>
      </c>
      <c r="AH257" s="66">
        <f>AH247+AH249+AH251+AH253+AH255</f>
        <v>0</v>
      </c>
      <c r="AI257" s="67" t="s">
        <v>29</v>
      </c>
      <c r="AJ257" s="66">
        <f>AJ247+AJ249+AJ251+AJ253+AJ255</f>
        <v>0</v>
      </c>
      <c r="AK257" s="66">
        <f>AK247+AK249+AK251+AK253+AK255</f>
        <v>0</v>
      </c>
    </row>
    <row r="258" spans="1:37" s="12" customFormat="1" ht="15" customHeight="1">
      <c r="A258" s="239"/>
      <c r="B258" s="240"/>
      <c r="C258" s="68"/>
      <c r="D258" s="73"/>
      <c r="E258" s="65" t="s">
        <v>117</v>
      </c>
      <c r="F258" s="66">
        <f>F248+F250+F252+F254+F256</f>
        <v>0</v>
      </c>
      <c r="G258" s="69"/>
      <c r="H258" s="66">
        <f>H248+H250+H252+H254+H256</f>
        <v>0</v>
      </c>
      <c r="I258" s="66">
        <f>I248+I250+I252+I254+I256</f>
        <v>0</v>
      </c>
      <c r="J258" s="68"/>
      <c r="K258" s="73"/>
      <c r="L258" s="65" t="s">
        <v>117</v>
      </c>
      <c r="M258" s="66">
        <f>M248+M250+M252+M254+M256</f>
        <v>0</v>
      </c>
      <c r="N258" s="69"/>
      <c r="O258" s="66">
        <f>O248+O250+O252+O254+O256</f>
        <v>0</v>
      </c>
      <c r="P258" s="66">
        <f>P248+P250+P252+P254+P256</f>
        <v>0</v>
      </c>
      <c r="Q258" s="68"/>
      <c r="R258" s="73"/>
      <c r="S258" s="65" t="s">
        <v>117</v>
      </c>
      <c r="T258" s="66">
        <f>T248+T250+T252+T254+T256</f>
        <v>0</v>
      </c>
      <c r="U258" s="69"/>
      <c r="V258" s="66">
        <f>V248+V250+V252+V254+V256</f>
        <v>0</v>
      </c>
      <c r="W258" s="66">
        <f>W248+W250+W252+W254+W256</f>
        <v>0</v>
      </c>
      <c r="X258" s="68"/>
      <c r="Y258" s="73"/>
      <c r="Z258" s="65" t="s">
        <v>117</v>
      </c>
      <c r="AA258" s="66">
        <f>AA248+AA250+AA252+AA254+AA256</f>
        <v>0</v>
      </c>
      <c r="AB258" s="69"/>
      <c r="AC258" s="66">
        <f>AC248+AC250+AC252+AC254+AC256</f>
        <v>0</v>
      </c>
      <c r="AD258" s="66">
        <f>AD248+AD250+AD252+AD254+AD256</f>
        <v>0</v>
      </c>
      <c r="AE258" s="68"/>
      <c r="AF258" s="73"/>
      <c r="AG258" s="65" t="s">
        <v>117</v>
      </c>
      <c r="AH258" s="66">
        <f>AH248+AH250+AH252+AH254+AH256</f>
        <v>0</v>
      </c>
      <c r="AI258" s="69"/>
      <c r="AJ258" s="66">
        <f>AJ248+AJ250+AJ252+AJ254+AJ256</f>
        <v>0</v>
      </c>
      <c r="AK258" s="66">
        <f>AK248+AK250+AK252+AK254+AK256</f>
        <v>0</v>
      </c>
    </row>
    <row r="259" spans="1:37" s="12" customFormat="1" ht="15" customHeight="1">
      <c r="A259" s="241"/>
      <c r="B259" s="242"/>
      <c r="C259" s="68"/>
      <c r="D259" s="74"/>
      <c r="E259" s="71" t="s">
        <v>129</v>
      </c>
      <c r="F259" s="72">
        <f>F257+F258</f>
        <v>0</v>
      </c>
      <c r="G259" s="69"/>
      <c r="H259" s="72">
        <f>H257+H258</f>
        <v>0</v>
      </c>
      <c r="I259" s="72">
        <f>I257+I258</f>
        <v>0</v>
      </c>
      <c r="J259" s="68"/>
      <c r="K259" s="74"/>
      <c r="L259" s="71" t="s">
        <v>129</v>
      </c>
      <c r="M259" s="72">
        <f>M257+M258</f>
        <v>0</v>
      </c>
      <c r="N259" s="69"/>
      <c r="O259" s="72">
        <f>O257+O258</f>
        <v>0</v>
      </c>
      <c r="P259" s="72">
        <f>P257+P258</f>
        <v>0</v>
      </c>
      <c r="Q259" s="68"/>
      <c r="R259" s="74"/>
      <c r="S259" s="71" t="s">
        <v>129</v>
      </c>
      <c r="T259" s="72">
        <f>T257+T258</f>
        <v>0</v>
      </c>
      <c r="U259" s="69"/>
      <c r="V259" s="72">
        <f>V257+V258</f>
        <v>0</v>
      </c>
      <c r="W259" s="72">
        <f>W257+W258</f>
        <v>0</v>
      </c>
      <c r="X259" s="68"/>
      <c r="Y259" s="74"/>
      <c r="Z259" s="71" t="s">
        <v>129</v>
      </c>
      <c r="AA259" s="72">
        <f>AA257+AA258</f>
        <v>0</v>
      </c>
      <c r="AB259" s="69"/>
      <c r="AC259" s="72">
        <f>AC257+AC258</f>
        <v>0</v>
      </c>
      <c r="AD259" s="72">
        <f>AD257+AD258</f>
        <v>0</v>
      </c>
      <c r="AE259" s="68"/>
      <c r="AF259" s="74"/>
      <c r="AG259" s="71" t="s">
        <v>129</v>
      </c>
      <c r="AH259" s="72">
        <f>AH257+AH258</f>
        <v>0</v>
      </c>
      <c r="AI259" s="69"/>
      <c r="AJ259" s="72">
        <f>AJ257+AJ258</f>
        <v>0</v>
      </c>
      <c r="AK259" s="72">
        <f>AK257+AK258</f>
        <v>0</v>
      </c>
    </row>
    <row r="260" spans="1:37" ht="12.75">
      <c r="A260" s="62">
        <v>7</v>
      </c>
      <c r="B260" s="62" t="s">
        <v>241</v>
      </c>
      <c r="C260" s="31"/>
      <c r="D260" s="33"/>
      <c r="E260" s="30"/>
      <c r="F260" s="55"/>
      <c r="G260" s="33"/>
      <c r="H260" s="97"/>
      <c r="I260" s="59"/>
      <c r="J260" s="31"/>
      <c r="K260" s="33"/>
      <c r="L260" s="30"/>
      <c r="M260" s="55"/>
      <c r="N260" s="33"/>
      <c r="O260" s="97"/>
      <c r="P260" s="59"/>
      <c r="Q260" s="31"/>
      <c r="R260" s="33"/>
      <c r="S260" s="30"/>
      <c r="T260" s="55"/>
      <c r="U260" s="33"/>
      <c r="V260" s="97"/>
      <c r="W260" s="59"/>
      <c r="X260" s="31"/>
      <c r="Y260" s="33"/>
      <c r="Z260" s="30"/>
      <c r="AA260" s="55"/>
      <c r="AB260" s="33"/>
      <c r="AC260" s="97"/>
      <c r="AD260" s="59"/>
      <c r="AE260" s="31"/>
      <c r="AF260" s="33"/>
      <c r="AG260" s="30"/>
      <c r="AH260" s="55"/>
      <c r="AI260" s="33"/>
      <c r="AJ260" s="97"/>
      <c r="AK260" s="59"/>
    </row>
    <row r="261" spans="1:37" ht="14.25" customHeight="1">
      <c r="A261" s="243" t="s">
        <v>289</v>
      </c>
      <c r="B261" s="232" t="s">
        <v>304</v>
      </c>
      <c r="C261" s="39" t="s">
        <v>140</v>
      </c>
      <c r="D261" s="42"/>
      <c r="E261" s="19" t="s">
        <v>31</v>
      </c>
      <c r="F261" s="56"/>
      <c r="G261" s="53" t="s">
        <v>249</v>
      </c>
      <c r="H261" s="99"/>
      <c r="I261" s="56"/>
      <c r="J261" s="39" t="s">
        <v>140</v>
      </c>
      <c r="K261" s="42"/>
      <c r="L261" s="19" t="s">
        <v>31</v>
      </c>
      <c r="M261" s="56"/>
      <c r="N261" s="53" t="s">
        <v>249</v>
      </c>
      <c r="O261" s="99"/>
      <c r="P261" s="56"/>
      <c r="Q261" s="39" t="s">
        <v>140</v>
      </c>
      <c r="R261" s="42"/>
      <c r="S261" s="19" t="s">
        <v>31</v>
      </c>
      <c r="T261" s="56"/>
      <c r="U261" s="53" t="s">
        <v>249</v>
      </c>
      <c r="V261" s="99"/>
      <c r="W261" s="56"/>
      <c r="X261" s="39" t="s">
        <v>140</v>
      </c>
      <c r="Y261" s="42"/>
      <c r="Z261" s="19" t="s">
        <v>31</v>
      </c>
      <c r="AA261" s="56"/>
      <c r="AB261" s="53" t="s">
        <v>249</v>
      </c>
      <c r="AC261" s="99"/>
      <c r="AD261" s="56"/>
      <c r="AE261" s="39" t="s">
        <v>140</v>
      </c>
      <c r="AF261" s="42"/>
      <c r="AG261" s="19" t="s">
        <v>31</v>
      </c>
      <c r="AH261" s="56"/>
      <c r="AI261" s="53" t="s">
        <v>249</v>
      </c>
      <c r="AJ261" s="99"/>
      <c r="AK261" s="56"/>
    </row>
    <row r="262" spans="1:37" ht="25.5" customHeight="1">
      <c r="A262" s="244"/>
      <c r="B262" s="233"/>
      <c r="C262" s="39" t="s">
        <v>140</v>
      </c>
      <c r="D262" s="42"/>
      <c r="E262" s="19" t="s">
        <v>117</v>
      </c>
      <c r="F262" s="56"/>
      <c r="G262" s="53" t="s">
        <v>249</v>
      </c>
      <c r="H262" s="99"/>
      <c r="I262" s="56"/>
      <c r="J262" s="39" t="s">
        <v>140</v>
      </c>
      <c r="K262" s="42"/>
      <c r="L262" s="19" t="s">
        <v>117</v>
      </c>
      <c r="M262" s="56"/>
      <c r="N262" s="53" t="s">
        <v>249</v>
      </c>
      <c r="O262" s="99"/>
      <c r="P262" s="56"/>
      <c r="Q262" s="39" t="s">
        <v>140</v>
      </c>
      <c r="R262" s="42"/>
      <c r="S262" s="19" t="s">
        <v>117</v>
      </c>
      <c r="T262" s="56"/>
      <c r="U262" s="53" t="s">
        <v>249</v>
      </c>
      <c r="V262" s="99"/>
      <c r="W262" s="56"/>
      <c r="X262" s="39" t="s">
        <v>140</v>
      </c>
      <c r="Y262" s="42"/>
      <c r="Z262" s="19" t="s">
        <v>117</v>
      </c>
      <c r="AA262" s="56"/>
      <c r="AB262" s="53" t="s">
        <v>249</v>
      </c>
      <c r="AC262" s="99"/>
      <c r="AD262" s="56"/>
      <c r="AE262" s="39" t="s">
        <v>140</v>
      </c>
      <c r="AF262" s="42"/>
      <c r="AG262" s="19" t="s">
        <v>117</v>
      </c>
      <c r="AH262" s="56"/>
      <c r="AI262" s="53" t="s">
        <v>249</v>
      </c>
      <c r="AJ262" s="99"/>
      <c r="AK262" s="56"/>
    </row>
    <row r="263" spans="1:37" ht="15" customHeight="1">
      <c r="A263" s="243" t="s">
        <v>290</v>
      </c>
      <c r="B263" s="232" t="s">
        <v>247</v>
      </c>
      <c r="C263" s="39" t="s">
        <v>140</v>
      </c>
      <c r="D263" s="42"/>
      <c r="E263" s="19" t="s">
        <v>31</v>
      </c>
      <c r="F263" s="56"/>
      <c r="G263" s="39"/>
      <c r="H263" s="99"/>
      <c r="I263" s="56"/>
      <c r="J263" s="39" t="s">
        <v>140</v>
      </c>
      <c r="K263" s="42"/>
      <c r="L263" s="19" t="s">
        <v>31</v>
      </c>
      <c r="M263" s="56"/>
      <c r="N263" s="39"/>
      <c r="O263" s="99"/>
      <c r="P263" s="56"/>
      <c r="Q263" s="39" t="s">
        <v>140</v>
      </c>
      <c r="R263" s="42"/>
      <c r="S263" s="19" t="s">
        <v>31</v>
      </c>
      <c r="T263" s="56"/>
      <c r="U263" s="39"/>
      <c r="V263" s="99"/>
      <c r="W263" s="56"/>
      <c r="X263" s="39" t="s">
        <v>140</v>
      </c>
      <c r="Y263" s="42"/>
      <c r="Z263" s="19" t="s">
        <v>31</v>
      </c>
      <c r="AA263" s="56"/>
      <c r="AB263" s="39"/>
      <c r="AC263" s="99"/>
      <c r="AD263" s="56"/>
      <c r="AE263" s="39" t="s">
        <v>140</v>
      </c>
      <c r="AF263" s="42"/>
      <c r="AG263" s="19" t="s">
        <v>31</v>
      </c>
      <c r="AH263" s="56"/>
      <c r="AI263" s="39"/>
      <c r="AJ263" s="99"/>
      <c r="AK263" s="56"/>
    </row>
    <row r="264" spans="1:37" ht="15" customHeight="1">
      <c r="A264" s="244"/>
      <c r="B264" s="233"/>
      <c r="C264" s="39" t="s">
        <v>140</v>
      </c>
      <c r="D264" s="42"/>
      <c r="E264" s="19" t="s">
        <v>117</v>
      </c>
      <c r="F264" s="56"/>
      <c r="G264" s="39"/>
      <c r="H264" s="99"/>
      <c r="I264" s="56"/>
      <c r="J264" s="39" t="s">
        <v>140</v>
      </c>
      <c r="K264" s="42"/>
      <c r="L264" s="19" t="s">
        <v>117</v>
      </c>
      <c r="M264" s="56"/>
      <c r="N264" s="39"/>
      <c r="O264" s="99"/>
      <c r="P264" s="56"/>
      <c r="Q264" s="39" t="s">
        <v>140</v>
      </c>
      <c r="R264" s="42"/>
      <c r="S264" s="19" t="s">
        <v>117</v>
      </c>
      <c r="T264" s="56"/>
      <c r="U264" s="39"/>
      <c r="V264" s="99"/>
      <c r="W264" s="56"/>
      <c r="X264" s="39" t="s">
        <v>140</v>
      </c>
      <c r="Y264" s="42"/>
      <c r="Z264" s="19" t="s">
        <v>117</v>
      </c>
      <c r="AA264" s="56"/>
      <c r="AB264" s="39"/>
      <c r="AC264" s="99"/>
      <c r="AD264" s="56"/>
      <c r="AE264" s="39" t="s">
        <v>140</v>
      </c>
      <c r="AF264" s="42"/>
      <c r="AG264" s="19" t="s">
        <v>117</v>
      </c>
      <c r="AH264" s="56"/>
      <c r="AI264" s="39"/>
      <c r="AJ264" s="99"/>
      <c r="AK264" s="56"/>
    </row>
    <row r="265" spans="1:37" ht="15" customHeight="1">
      <c r="A265" s="243" t="s">
        <v>291</v>
      </c>
      <c r="B265" s="232" t="s">
        <v>247</v>
      </c>
      <c r="C265" s="39" t="s">
        <v>140</v>
      </c>
      <c r="D265" s="42"/>
      <c r="E265" s="19" t="s">
        <v>31</v>
      </c>
      <c r="F265" s="56"/>
      <c r="G265" s="39"/>
      <c r="H265" s="99"/>
      <c r="I265" s="56"/>
      <c r="J265" s="39" t="s">
        <v>140</v>
      </c>
      <c r="K265" s="42"/>
      <c r="L265" s="19" t="s">
        <v>31</v>
      </c>
      <c r="M265" s="56"/>
      <c r="N265" s="39"/>
      <c r="O265" s="99"/>
      <c r="P265" s="56"/>
      <c r="Q265" s="39" t="s">
        <v>140</v>
      </c>
      <c r="R265" s="42"/>
      <c r="S265" s="19" t="s">
        <v>31</v>
      </c>
      <c r="T265" s="56"/>
      <c r="U265" s="39"/>
      <c r="V265" s="99"/>
      <c r="W265" s="56"/>
      <c r="X265" s="39" t="s">
        <v>140</v>
      </c>
      <c r="Y265" s="42"/>
      <c r="Z265" s="19" t="s">
        <v>31</v>
      </c>
      <c r="AA265" s="56"/>
      <c r="AB265" s="39"/>
      <c r="AC265" s="99"/>
      <c r="AD265" s="56"/>
      <c r="AE265" s="39" t="s">
        <v>140</v>
      </c>
      <c r="AF265" s="42"/>
      <c r="AG265" s="19" t="s">
        <v>31</v>
      </c>
      <c r="AH265" s="56"/>
      <c r="AI265" s="39"/>
      <c r="AJ265" s="99"/>
      <c r="AK265" s="56"/>
    </row>
    <row r="266" spans="1:37" ht="15" customHeight="1">
      <c r="A266" s="244"/>
      <c r="B266" s="233"/>
      <c r="C266" s="39" t="s">
        <v>140</v>
      </c>
      <c r="D266" s="42"/>
      <c r="E266" s="19" t="s">
        <v>117</v>
      </c>
      <c r="F266" s="56"/>
      <c r="G266" s="39"/>
      <c r="H266" s="99"/>
      <c r="I266" s="56"/>
      <c r="J266" s="39" t="s">
        <v>140</v>
      </c>
      <c r="K266" s="42"/>
      <c r="L266" s="19" t="s">
        <v>117</v>
      </c>
      <c r="M266" s="56"/>
      <c r="N266" s="39"/>
      <c r="O266" s="99"/>
      <c r="P266" s="56"/>
      <c r="Q266" s="39" t="s">
        <v>140</v>
      </c>
      <c r="R266" s="42"/>
      <c r="S266" s="19" t="s">
        <v>117</v>
      </c>
      <c r="T266" s="56"/>
      <c r="U266" s="39"/>
      <c r="V266" s="99"/>
      <c r="W266" s="56"/>
      <c r="X266" s="39" t="s">
        <v>140</v>
      </c>
      <c r="Y266" s="42"/>
      <c r="Z266" s="19" t="s">
        <v>117</v>
      </c>
      <c r="AA266" s="56"/>
      <c r="AB266" s="39"/>
      <c r="AC266" s="99"/>
      <c r="AD266" s="56"/>
      <c r="AE266" s="39" t="s">
        <v>140</v>
      </c>
      <c r="AF266" s="42"/>
      <c r="AG266" s="19" t="s">
        <v>117</v>
      </c>
      <c r="AH266" s="56"/>
      <c r="AI266" s="39"/>
      <c r="AJ266" s="99"/>
      <c r="AK266" s="56"/>
    </row>
    <row r="267" spans="1:37" ht="15" customHeight="1">
      <c r="A267" s="243" t="s">
        <v>292</v>
      </c>
      <c r="B267" s="232" t="s">
        <v>247</v>
      </c>
      <c r="C267" s="39" t="s">
        <v>140</v>
      </c>
      <c r="D267" s="42"/>
      <c r="E267" s="19" t="s">
        <v>31</v>
      </c>
      <c r="F267" s="56"/>
      <c r="G267" s="39"/>
      <c r="H267" s="99"/>
      <c r="I267" s="56"/>
      <c r="J267" s="39" t="s">
        <v>140</v>
      </c>
      <c r="K267" s="42"/>
      <c r="L267" s="19" t="s">
        <v>31</v>
      </c>
      <c r="M267" s="56"/>
      <c r="N267" s="39"/>
      <c r="O267" s="99"/>
      <c r="P267" s="56"/>
      <c r="Q267" s="39" t="s">
        <v>140</v>
      </c>
      <c r="R267" s="42"/>
      <c r="S267" s="19" t="s">
        <v>31</v>
      </c>
      <c r="T267" s="56"/>
      <c r="U267" s="39"/>
      <c r="V267" s="99"/>
      <c r="W267" s="56"/>
      <c r="X267" s="39" t="s">
        <v>140</v>
      </c>
      <c r="Y267" s="42"/>
      <c r="Z267" s="19" t="s">
        <v>31</v>
      </c>
      <c r="AA267" s="56"/>
      <c r="AB267" s="39"/>
      <c r="AC267" s="99"/>
      <c r="AD267" s="56"/>
      <c r="AE267" s="39" t="s">
        <v>140</v>
      </c>
      <c r="AF267" s="42"/>
      <c r="AG267" s="19" t="s">
        <v>31</v>
      </c>
      <c r="AH267" s="56"/>
      <c r="AI267" s="39"/>
      <c r="AJ267" s="99"/>
      <c r="AK267" s="56"/>
    </row>
    <row r="268" spans="1:37" ht="15" customHeight="1">
      <c r="A268" s="244"/>
      <c r="B268" s="233"/>
      <c r="C268" s="39" t="s">
        <v>140</v>
      </c>
      <c r="D268" s="42"/>
      <c r="E268" s="19" t="s">
        <v>117</v>
      </c>
      <c r="F268" s="56"/>
      <c r="G268" s="39"/>
      <c r="H268" s="99"/>
      <c r="I268" s="56"/>
      <c r="J268" s="39" t="s">
        <v>140</v>
      </c>
      <c r="K268" s="42"/>
      <c r="L268" s="19" t="s">
        <v>117</v>
      </c>
      <c r="M268" s="56"/>
      <c r="N268" s="39"/>
      <c r="O268" s="99"/>
      <c r="P268" s="56"/>
      <c r="Q268" s="39" t="s">
        <v>140</v>
      </c>
      <c r="R268" s="42"/>
      <c r="S268" s="19" t="s">
        <v>117</v>
      </c>
      <c r="T268" s="56"/>
      <c r="U268" s="39"/>
      <c r="V268" s="99"/>
      <c r="W268" s="56"/>
      <c r="X268" s="39" t="s">
        <v>140</v>
      </c>
      <c r="Y268" s="42"/>
      <c r="Z268" s="19" t="s">
        <v>117</v>
      </c>
      <c r="AA268" s="56"/>
      <c r="AB268" s="39"/>
      <c r="AC268" s="99"/>
      <c r="AD268" s="56"/>
      <c r="AE268" s="39" t="s">
        <v>140</v>
      </c>
      <c r="AF268" s="42"/>
      <c r="AG268" s="19" t="s">
        <v>117</v>
      </c>
      <c r="AH268" s="56"/>
      <c r="AI268" s="39"/>
      <c r="AJ268" s="99"/>
      <c r="AK268" s="56"/>
    </row>
    <row r="269" spans="1:37" ht="15" customHeight="1">
      <c r="A269" s="243" t="s">
        <v>293</v>
      </c>
      <c r="B269" s="232" t="s">
        <v>247</v>
      </c>
      <c r="C269" s="39" t="s">
        <v>140</v>
      </c>
      <c r="D269" s="42"/>
      <c r="E269" s="19" t="s">
        <v>31</v>
      </c>
      <c r="F269" s="56"/>
      <c r="G269" s="39"/>
      <c r="H269" s="99"/>
      <c r="I269" s="56"/>
      <c r="J269" s="39" t="s">
        <v>140</v>
      </c>
      <c r="K269" s="42"/>
      <c r="L269" s="19" t="s">
        <v>31</v>
      </c>
      <c r="M269" s="56"/>
      <c r="N269" s="39"/>
      <c r="O269" s="99"/>
      <c r="P269" s="56"/>
      <c r="Q269" s="39" t="s">
        <v>140</v>
      </c>
      <c r="R269" s="42"/>
      <c r="S269" s="19" t="s">
        <v>31</v>
      </c>
      <c r="T269" s="56"/>
      <c r="U269" s="39"/>
      <c r="V269" s="99"/>
      <c r="W269" s="56"/>
      <c r="X269" s="39" t="s">
        <v>140</v>
      </c>
      <c r="Y269" s="42"/>
      <c r="Z269" s="19" t="s">
        <v>31</v>
      </c>
      <c r="AA269" s="56"/>
      <c r="AB269" s="39"/>
      <c r="AC269" s="99"/>
      <c r="AD269" s="56"/>
      <c r="AE269" s="39" t="s">
        <v>140</v>
      </c>
      <c r="AF269" s="42"/>
      <c r="AG269" s="19" t="s">
        <v>31</v>
      </c>
      <c r="AH269" s="56"/>
      <c r="AI269" s="39"/>
      <c r="AJ269" s="99"/>
      <c r="AK269" s="56"/>
    </row>
    <row r="270" spans="1:37" ht="15" customHeight="1">
      <c r="A270" s="244"/>
      <c r="B270" s="233"/>
      <c r="C270" s="39" t="s">
        <v>140</v>
      </c>
      <c r="D270" s="42"/>
      <c r="E270" s="19" t="s">
        <v>117</v>
      </c>
      <c r="F270" s="56"/>
      <c r="G270" s="39"/>
      <c r="H270" s="99"/>
      <c r="I270" s="56"/>
      <c r="J270" s="39" t="s">
        <v>140</v>
      </c>
      <c r="K270" s="42"/>
      <c r="L270" s="19" t="s">
        <v>117</v>
      </c>
      <c r="M270" s="56"/>
      <c r="N270" s="39"/>
      <c r="O270" s="99"/>
      <c r="P270" s="56"/>
      <c r="Q270" s="39" t="s">
        <v>140</v>
      </c>
      <c r="R270" s="42"/>
      <c r="S270" s="19" t="s">
        <v>117</v>
      </c>
      <c r="T270" s="56"/>
      <c r="U270" s="39"/>
      <c r="V270" s="99"/>
      <c r="W270" s="56"/>
      <c r="X270" s="39" t="s">
        <v>140</v>
      </c>
      <c r="Y270" s="42"/>
      <c r="Z270" s="19" t="s">
        <v>117</v>
      </c>
      <c r="AA270" s="56"/>
      <c r="AB270" s="39"/>
      <c r="AC270" s="99"/>
      <c r="AD270" s="56"/>
      <c r="AE270" s="39" t="s">
        <v>140</v>
      </c>
      <c r="AF270" s="42"/>
      <c r="AG270" s="19" t="s">
        <v>117</v>
      </c>
      <c r="AH270" s="56"/>
      <c r="AI270" s="39"/>
      <c r="AJ270" s="99"/>
      <c r="AK270" s="56"/>
    </row>
    <row r="271" spans="1:37" s="12" customFormat="1" ht="15" customHeight="1">
      <c r="A271" s="237" t="s">
        <v>294</v>
      </c>
      <c r="B271" s="238"/>
      <c r="C271" s="63"/>
      <c r="D271" s="73"/>
      <c r="E271" s="65" t="s">
        <v>31</v>
      </c>
      <c r="F271" s="66">
        <f>F261+F263+F265+F267+F269</f>
        <v>0</v>
      </c>
      <c r="G271" s="67" t="s">
        <v>29</v>
      </c>
      <c r="H271" s="95" t="s">
        <v>29</v>
      </c>
      <c r="I271" s="66">
        <f>I261+I263+I265+I267+I269</f>
        <v>0</v>
      </c>
      <c r="J271" s="63"/>
      <c r="K271" s="73"/>
      <c r="L271" s="65" t="s">
        <v>31</v>
      </c>
      <c r="M271" s="66">
        <f>M261+M263+M265+M267+M269</f>
        <v>0</v>
      </c>
      <c r="N271" s="67" t="s">
        <v>29</v>
      </c>
      <c r="O271" s="95" t="s">
        <v>29</v>
      </c>
      <c r="P271" s="66">
        <f>P261+P263+P265+P267+P269</f>
        <v>0</v>
      </c>
      <c r="Q271" s="63"/>
      <c r="R271" s="73"/>
      <c r="S271" s="65" t="s">
        <v>31</v>
      </c>
      <c r="T271" s="66">
        <f>T261+T263+T265+T267+T269</f>
        <v>0</v>
      </c>
      <c r="U271" s="67" t="s">
        <v>29</v>
      </c>
      <c r="V271" s="95" t="s">
        <v>29</v>
      </c>
      <c r="W271" s="66">
        <f>W261+W263+W265+W267+W269</f>
        <v>0</v>
      </c>
      <c r="X271" s="63"/>
      <c r="Y271" s="73"/>
      <c r="Z271" s="65" t="s">
        <v>31</v>
      </c>
      <c r="AA271" s="66">
        <f>AA261+AA263+AA265+AA267+AA269</f>
        <v>0</v>
      </c>
      <c r="AB271" s="67" t="s">
        <v>29</v>
      </c>
      <c r="AC271" s="95" t="s">
        <v>29</v>
      </c>
      <c r="AD271" s="66">
        <f>AD261+AD263+AD265+AD267+AD269</f>
        <v>0</v>
      </c>
      <c r="AE271" s="63"/>
      <c r="AF271" s="73"/>
      <c r="AG271" s="65" t="s">
        <v>31</v>
      </c>
      <c r="AH271" s="66">
        <f>AH261+AH263+AH265+AH267+AH269</f>
        <v>0</v>
      </c>
      <c r="AI271" s="67" t="s">
        <v>29</v>
      </c>
      <c r="AJ271" s="95" t="s">
        <v>29</v>
      </c>
      <c r="AK271" s="66">
        <f>AK261+AK263+AK265+AK267+AK269</f>
        <v>0</v>
      </c>
    </row>
    <row r="272" spans="1:37" s="12" customFormat="1" ht="15" customHeight="1">
      <c r="A272" s="239"/>
      <c r="B272" s="240"/>
      <c r="C272" s="68"/>
      <c r="D272" s="73"/>
      <c r="E272" s="65" t="s">
        <v>117</v>
      </c>
      <c r="F272" s="66">
        <f>F262+F264+F266+F268+F270</f>
        <v>0</v>
      </c>
      <c r="G272" s="69"/>
      <c r="H272" s="96"/>
      <c r="I272" s="66">
        <f>I262+I264+I266+I268+I270</f>
        <v>0</v>
      </c>
      <c r="J272" s="68"/>
      <c r="K272" s="73"/>
      <c r="L272" s="65" t="s">
        <v>117</v>
      </c>
      <c r="M272" s="66">
        <f>M262+M264+M266+M268+M270</f>
        <v>0</v>
      </c>
      <c r="N272" s="69"/>
      <c r="O272" s="96"/>
      <c r="P272" s="66">
        <f>P262+P264+P266+P268+P270</f>
        <v>0</v>
      </c>
      <c r="Q272" s="68"/>
      <c r="R272" s="73"/>
      <c r="S272" s="65" t="s">
        <v>117</v>
      </c>
      <c r="T272" s="66">
        <f>T262+T264+T266+T268+T270</f>
        <v>0</v>
      </c>
      <c r="U272" s="69"/>
      <c r="V272" s="96"/>
      <c r="W272" s="66">
        <f>W262+W264+W266+W268+W270</f>
        <v>0</v>
      </c>
      <c r="X272" s="68"/>
      <c r="Y272" s="73"/>
      <c r="Z272" s="65" t="s">
        <v>117</v>
      </c>
      <c r="AA272" s="66">
        <f>AA262+AA264+AA266+AA268+AA270</f>
        <v>0</v>
      </c>
      <c r="AB272" s="69"/>
      <c r="AC272" s="96"/>
      <c r="AD272" s="66">
        <f>AD262+AD264+AD266+AD268+AD270</f>
        <v>0</v>
      </c>
      <c r="AE272" s="68"/>
      <c r="AF272" s="73"/>
      <c r="AG272" s="65" t="s">
        <v>117</v>
      </c>
      <c r="AH272" s="66">
        <f>AH262+AH264+AH266+AH268+AH270</f>
        <v>0</v>
      </c>
      <c r="AI272" s="69"/>
      <c r="AJ272" s="96"/>
      <c r="AK272" s="66">
        <f>AK262+AK264+AK266+AK268+AK270</f>
        <v>0</v>
      </c>
    </row>
    <row r="273" spans="1:37" s="12" customFormat="1" ht="15" customHeight="1">
      <c r="A273" s="241"/>
      <c r="B273" s="242"/>
      <c r="C273" s="68"/>
      <c r="D273" s="74"/>
      <c r="E273" s="71" t="s">
        <v>129</v>
      </c>
      <c r="F273" s="72">
        <f>F271+F272</f>
        <v>0</v>
      </c>
      <c r="G273" s="69"/>
      <c r="H273" s="96"/>
      <c r="I273" s="72">
        <f>I271+I272</f>
        <v>0</v>
      </c>
      <c r="J273" s="68"/>
      <c r="K273" s="74"/>
      <c r="L273" s="71" t="s">
        <v>129</v>
      </c>
      <c r="M273" s="72">
        <f>M271+M272</f>
        <v>0</v>
      </c>
      <c r="N273" s="69"/>
      <c r="O273" s="96"/>
      <c r="P273" s="72">
        <f>P271+P272</f>
        <v>0</v>
      </c>
      <c r="Q273" s="68"/>
      <c r="R273" s="74"/>
      <c r="S273" s="71" t="s">
        <v>129</v>
      </c>
      <c r="T273" s="72">
        <f>T271+T272</f>
        <v>0</v>
      </c>
      <c r="U273" s="69"/>
      <c r="V273" s="96"/>
      <c r="W273" s="72">
        <f>W271+W272</f>
        <v>0</v>
      </c>
      <c r="X273" s="68"/>
      <c r="Y273" s="74"/>
      <c r="Z273" s="71" t="s">
        <v>129</v>
      </c>
      <c r="AA273" s="72">
        <f>AA271+AA272</f>
        <v>0</v>
      </c>
      <c r="AB273" s="69"/>
      <c r="AC273" s="96"/>
      <c r="AD273" s="72">
        <f>AD271+AD272</f>
        <v>0</v>
      </c>
      <c r="AE273" s="68"/>
      <c r="AF273" s="74"/>
      <c r="AG273" s="71" t="s">
        <v>129</v>
      </c>
      <c r="AH273" s="72">
        <f>AH271+AH272</f>
        <v>0</v>
      </c>
      <c r="AI273" s="69"/>
      <c r="AJ273" s="96"/>
      <c r="AK273" s="72">
        <f>AK271+AK272</f>
        <v>0</v>
      </c>
    </row>
    <row r="274" spans="1:37" s="13" customFormat="1" ht="12.75" customHeight="1">
      <c r="A274" s="265" t="s">
        <v>267</v>
      </c>
      <c r="B274" s="266"/>
      <c r="C274" s="107"/>
      <c r="D274" s="107"/>
      <c r="E274" s="108"/>
      <c r="F274" s="109">
        <f>F58+F90+F201+F221+F243+F257+F271</f>
        <v>645</v>
      </c>
      <c r="G274" s="110" t="s">
        <v>29</v>
      </c>
      <c r="H274" s="111" t="s">
        <v>29</v>
      </c>
      <c r="I274" s="109">
        <f>I58+I90+I201+I221+I243+I257+I271</f>
        <v>6.7</v>
      </c>
      <c r="J274" s="107"/>
      <c r="K274" s="107"/>
      <c r="L274" s="114" t="s">
        <v>31</v>
      </c>
      <c r="M274" s="109">
        <f>M58+M90+M201+M221+M243+M257+M271</f>
        <v>838</v>
      </c>
      <c r="N274" s="110" t="s">
        <v>29</v>
      </c>
      <c r="O274" s="111" t="s">
        <v>29</v>
      </c>
      <c r="P274" s="109">
        <f>P58+P90+P201+P221+P243+P257+P271</f>
        <v>22.7</v>
      </c>
      <c r="Q274" s="107"/>
      <c r="R274" s="107"/>
      <c r="S274" s="108"/>
      <c r="T274" s="109">
        <f>T58+T90+T201+T221+T243+T257+T271</f>
        <v>899</v>
      </c>
      <c r="U274" s="110" t="s">
        <v>29</v>
      </c>
      <c r="V274" s="111" t="s">
        <v>29</v>
      </c>
      <c r="W274" s="109">
        <f>W58+W90+W201+W221+W243+W257+W271</f>
        <v>26.2</v>
      </c>
      <c r="X274" s="107"/>
      <c r="Y274" s="107"/>
      <c r="Z274" s="108"/>
      <c r="AA274" s="109">
        <f>AA58+AA90+AA201+AA221+AA243+AA257+AA271</f>
        <v>900</v>
      </c>
      <c r="AB274" s="110" t="s">
        <v>29</v>
      </c>
      <c r="AC274" s="111" t="s">
        <v>29</v>
      </c>
      <c r="AD274" s="109">
        <f>AD58+AD90+AD201+AD221+AD243+AD257+AD271</f>
        <v>19.5</v>
      </c>
      <c r="AE274" s="107"/>
      <c r="AF274" s="107"/>
      <c r="AG274" s="108"/>
      <c r="AH274" s="109">
        <f>AH58+AH90+AH201+AH221+AH243+AH257+AH271</f>
        <v>897</v>
      </c>
      <c r="AI274" s="110" t="s">
        <v>29</v>
      </c>
      <c r="AJ274" s="111" t="s">
        <v>29</v>
      </c>
      <c r="AK274" s="109">
        <f>AK58+AK90+AK201+AK221+AK243+AK257+AK271</f>
        <v>19.5</v>
      </c>
    </row>
    <row r="275" spans="1:37" ht="12.75" customHeight="1">
      <c r="A275" s="267"/>
      <c r="B275" s="268"/>
      <c r="C275" s="107"/>
      <c r="D275" s="107"/>
      <c r="E275" s="108"/>
      <c r="F275" s="109">
        <f>F59+F91+F202+F222+F244+F258+F272</f>
        <v>0</v>
      </c>
      <c r="G275" s="110" t="s">
        <v>29</v>
      </c>
      <c r="H275" s="111" t="s">
        <v>29</v>
      </c>
      <c r="I275" s="109">
        <f>I59+I91+I202+I222+I244+I258+I272</f>
        <v>0</v>
      </c>
      <c r="J275" s="107"/>
      <c r="K275" s="107"/>
      <c r="L275" s="114" t="s">
        <v>117</v>
      </c>
      <c r="M275" s="109">
        <f>M59+M91+M202+M222+M244+M258+M272</f>
        <v>25</v>
      </c>
      <c r="N275" s="110" t="s">
        <v>29</v>
      </c>
      <c r="O275" s="111" t="s">
        <v>29</v>
      </c>
      <c r="P275" s="109">
        <f>P59+P91+P202+P222+P244+P258+P272</f>
        <v>1.7999999999999998</v>
      </c>
      <c r="Q275" s="107"/>
      <c r="R275" s="107"/>
      <c r="S275" s="108"/>
      <c r="T275" s="109">
        <f>T59+T91+T202+T222+T244+T258+T272</f>
        <v>10</v>
      </c>
      <c r="U275" s="110" t="s">
        <v>29</v>
      </c>
      <c r="V275" s="111" t="s">
        <v>29</v>
      </c>
      <c r="W275" s="109">
        <f>W59+W91+W202+W222+W244+W258+W272</f>
        <v>1.4</v>
      </c>
      <c r="X275" s="107"/>
      <c r="Y275" s="107"/>
      <c r="Z275" s="108"/>
      <c r="AA275" s="109">
        <f>AA59+AA91+AA202+AA222+AA244+AA258+AA272</f>
        <v>0</v>
      </c>
      <c r="AB275" s="110" t="s">
        <v>29</v>
      </c>
      <c r="AC275" s="111" t="s">
        <v>29</v>
      </c>
      <c r="AD275" s="109">
        <f>AD59+AD91+AD202+AD222+AD244+AD258+AD272</f>
        <v>0</v>
      </c>
      <c r="AE275" s="107"/>
      <c r="AF275" s="107"/>
      <c r="AG275" s="108"/>
      <c r="AH275" s="109">
        <f>AH59+AH91+AH202+AH222+AH244+AH258+AH272</f>
        <v>0</v>
      </c>
      <c r="AI275" s="110" t="s">
        <v>29</v>
      </c>
      <c r="AJ275" s="111" t="s">
        <v>29</v>
      </c>
      <c r="AK275" s="109">
        <f>AK59+AK91+AK202+AK222+AK244+AK258+AK272</f>
        <v>0</v>
      </c>
    </row>
    <row r="276" spans="1:37" ht="12.75">
      <c r="A276" s="269"/>
      <c r="B276" s="270"/>
      <c r="C276" s="112"/>
      <c r="D276" s="113"/>
      <c r="E276" s="114" t="s">
        <v>129</v>
      </c>
      <c r="F276" s="115">
        <f>F274+F275</f>
        <v>645</v>
      </c>
      <c r="G276" s="110"/>
      <c r="H276" s="111"/>
      <c r="I276" s="115">
        <f>I274+I275</f>
        <v>6.7</v>
      </c>
      <c r="J276" s="112"/>
      <c r="K276" s="113"/>
      <c r="L276" s="114" t="s">
        <v>129</v>
      </c>
      <c r="M276" s="115">
        <f>M274+M275</f>
        <v>863</v>
      </c>
      <c r="N276" s="110"/>
      <c r="O276" s="111"/>
      <c r="P276" s="115">
        <f>P274+P275</f>
        <v>24.5</v>
      </c>
      <c r="Q276" s="112"/>
      <c r="R276" s="113"/>
      <c r="S276" s="114" t="s">
        <v>129</v>
      </c>
      <c r="T276" s="115">
        <f>T274+T275</f>
        <v>909</v>
      </c>
      <c r="U276" s="110"/>
      <c r="V276" s="111"/>
      <c r="W276" s="115">
        <f>W274+W275</f>
        <v>27.599999999999998</v>
      </c>
      <c r="X276" s="112"/>
      <c r="Y276" s="113"/>
      <c r="Z276" s="114" t="s">
        <v>129</v>
      </c>
      <c r="AA276" s="115">
        <f>AA274+AA275</f>
        <v>900</v>
      </c>
      <c r="AB276" s="110"/>
      <c r="AC276" s="111"/>
      <c r="AD276" s="115">
        <f>AD274+AD275</f>
        <v>19.5</v>
      </c>
      <c r="AE276" s="112"/>
      <c r="AF276" s="113"/>
      <c r="AG276" s="114" t="s">
        <v>129</v>
      </c>
      <c r="AH276" s="115">
        <f>AH274+AH275</f>
        <v>897</v>
      </c>
      <c r="AI276" s="110"/>
      <c r="AJ276" s="111"/>
      <c r="AK276" s="115">
        <f>AK274+AK275</f>
        <v>19.5</v>
      </c>
    </row>
    <row r="277" spans="1:2" ht="12.75">
      <c r="A277" s="45"/>
      <c r="B277" s="46"/>
    </row>
    <row r="278" spans="1:2" ht="12.75">
      <c r="A278" s="45"/>
      <c r="B278" s="46"/>
    </row>
    <row r="279" spans="1:2" ht="12.75">
      <c r="A279" s="45"/>
      <c r="B279" s="46"/>
    </row>
  </sheetData>
  <sheetProtection/>
  <mergeCells count="272">
    <mergeCell ref="AE6:AK6"/>
    <mergeCell ref="AE7:AE9"/>
    <mergeCell ref="AF7:AF9"/>
    <mergeCell ref="AG7:AH8"/>
    <mergeCell ref="AI7:AK7"/>
    <mergeCell ref="AI8:AJ8"/>
    <mergeCell ref="AK8:AK9"/>
    <mergeCell ref="B54:B55"/>
    <mergeCell ref="A54:A55"/>
    <mergeCell ref="B52:B53"/>
    <mergeCell ref="A52:A53"/>
    <mergeCell ref="A80:A81"/>
    <mergeCell ref="B80:B81"/>
    <mergeCell ref="B70:B71"/>
    <mergeCell ref="A64:A65"/>
    <mergeCell ref="B64:B65"/>
    <mergeCell ref="A66:A67"/>
    <mergeCell ref="B56:B57"/>
    <mergeCell ref="A56:A57"/>
    <mergeCell ref="A182:A183"/>
    <mergeCell ref="B182:B183"/>
    <mergeCell ref="A171:B173"/>
    <mergeCell ref="A140:A141"/>
    <mergeCell ref="B140:B141"/>
    <mergeCell ref="A150:A151"/>
    <mergeCell ref="B76:B77"/>
    <mergeCell ref="A78:A79"/>
    <mergeCell ref="B78:B79"/>
    <mergeCell ref="A169:A170"/>
    <mergeCell ref="B169:B170"/>
    <mergeCell ref="A82:A83"/>
    <mergeCell ref="B82:B83"/>
    <mergeCell ref="A274:B276"/>
    <mergeCell ref="A219:A220"/>
    <mergeCell ref="B219:B220"/>
    <mergeCell ref="A221:B223"/>
    <mergeCell ref="A265:A266"/>
    <mergeCell ref="A225:A226"/>
    <mergeCell ref="B225:B226"/>
    <mergeCell ref="A227:A228"/>
    <mergeCell ref="B227:B228"/>
    <mergeCell ref="A231:A232"/>
    <mergeCell ref="A213:A214"/>
    <mergeCell ref="B213:B214"/>
    <mergeCell ref="A215:A216"/>
    <mergeCell ref="B215:B216"/>
    <mergeCell ref="A217:A218"/>
    <mergeCell ref="B217:B218"/>
    <mergeCell ref="A207:A208"/>
    <mergeCell ref="B207:B208"/>
    <mergeCell ref="A209:A210"/>
    <mergeCell ref="B209:B210"/>
    <mergeCell ref="A211:A212"/>
    <mergeCell ref="B211:B212"/>
    <mergeCell ref="A196:A197"/>
    <mergeCell ref="B196:B197"/>
    <mergeCell ref="A198:B200"/>
    <mergeCell ref="A201:B203"/>
    <mergeCell ref="A205:A206"/>
    <mergeCell ref="B205:B206"/>
    <mergeCell ref="A190:A191"/>
    <mergeCell ref="B190:B191"/>
    <mergeCell ref="A192:A193"/>
    <mergeCell ref="B192:B193"/>
    <mergeCell ref="A194:A195"/>
    <mergeCell ref="B194:B195"/>
    <mergeCell ref="A167:A168"/>
    <mergeCell ref="B167:B168"/>
    <mergeCell ref="A159:A160"/>
    <mergeCell ref="B159:B160"/>
    <mergeCell ref="A161:A162"/>
    <mergeCell ref="B161:B162"/>
    <mergeCell ref="A165:A166"/>
    <mergeCell ref="A88:A89"/>
    <mergeCell ref="B88:B89"/>
    <mergeCell ref="B86:B87"/>
    <mergeCell ref="A70:A71"/>
    <mergeCell ref="B150:B151"/>
    <mergeCell ref="A163:A164"/>
    <mergeCell ref="B163:B164"/>
    <mergeCell ref="A74:A75"/>
    <mergeCell ref="B74:B75"/>
    <mergeCell ref="A76:A77"/>
    <mergeCell ref="A72:A73"/>
    <mergeCell ref="B72:B73"/>
    <mergeCell ref="A84:A85"/>
    <mergeCell ref="B84:B85"/>
    <mergeCell ref="B165:B166"/>
    <mergeCell ref="A24:A25"/>
    <mergeCell ref="B24:B25"/>
    <mergeCell ref="A26:A27"/>
    <mergeCell ref="B26:B27"/>
    <mergeCell ref="A86:A87"/>
    <mergeCell ref="A12:A13"/>
    <mergeCell ref="B12:B13"/>
    <mergeCell ref="B20:B21"/>
    <mergeCell ref="A22:A23"/>
    <mergeCell ref="A14:A15"/>
    <mergeCell ref="B14:B15"/>
    <mergeCell ref="A16:A17"/>
    <mergeCell ref="B16:B17"/>
    <mergeCell ref="A18:A19"/>
    <mergeCell ref="B18:B19"/>
    <mergeCell ref="A28:A29"/>
    <mergeCell ref="A36:A37"/>
    <mergeCell ref="B36:B37"/>
    <mergeCell ref="A1:AD1"/>
    <mergeCell ref="A2:AD2"/>
    <mergeCell ref="C6:I6"/>
    <mergeCell ref="Q6:W6"/>
    <mergeCell ref="X6:AD6"/>
    <mergeCell ref="I8:I9"/>
    <mergeCell ref="A6:A9"/>
    <mergeCell ref="C7:C9"/>
    <mergeCell ref="G7:I7"/>
    <mergeCell ref="G8:H8"/>
    <mergeCell ref="E7:F8"/>
    <mergeCell ref="D7:D9"/>
    <mergeCell ref="A20:A21"/>
    <mergeCell ref="B28:B29"/>
    <mergeCell ref="B22:B23"/>
    <mergeCell ref="A34:A35"/>
    <mergeCell ref="B34:B35"/>
    <mergeCell ref="A50:A51"/>
    <mergeCell ref="B50:B51"/>
    <mergeCell ref="A30:A31"/>
    <mergeCell ref="B30:B31"/>
    <mergeCell ref="A32:A33"/>
    <mergeCell ref="A38:A39"/>
    <mergeCell ref="B38:B39"/>
    <mergeCell ref="A100:A101"/>
    <mergeCell ref="B100:B101"/>
    <mergeCell ref="A96:A97"/>
    <mergeCell ref="B96:B97"/>
    <mergeCell ref="A98:A99"/>
    <mergeCell ref="B98:B99"/>
    <mergeCell ref="B66:B67"/>
    <mergeCell ref="A68:A69"/>
    <mergeCell ref="B68:B69"/>
    <mergeCell ref="A62:A63"/>
    <mergeCell ref="B62:B63"/>
    <mergeCell ref="A58:B60"/>
    <mergeCell ref="B186:B187"/>
    <mergeCell ref="A178:A179"/>
    <mergeCell ref="B178:B179"/>
    <mergeCell ref="A94:A95"/>
    <mergeCell ref="B94:B95"/>
    <mergeCell ref="A90:B92"/>
    <mergeCell ref="B113:B114"/>
    <mergeCell ref="B108:B109"/>
    <mergeCell ref="B106:B107"/>
    <mergeCell ref="A108:A109"/>
    <mergeCell ref="A152:A153"/>
    <mergeCell ref="A134:A135"/>
    <mergeCell ref="B134:B135"/>
    <mergeCell ref="A125:A126"/>
    <mergeCell ref="B125:B126"/>
    <mergeCell ref="A106:A107"/>
    <mergeCell ref="A188:A189"/>
    <mergeCell ref="B188:B189"/>
    <mergeCell ref="A174:A175"/>
    <mergeCell ref="B174:B175"/>
    <mergeCell ref="A176:A177"/>
    <mergeCell ref="B176:B177"/>
    <mergeCell ref="A186:A187"/>
    <mergeCell ref="A184:A185"/>
    <mergeCell ref="B184:B185"/>
    <mergeCell ref="A157:A158"/>
    <mergeCell ref="B157:B158"/>
    <mergeCell ref="A132:A133"/>
    <mergeCell ref="B132:B133"/>
    <mergeCell ref="A154:B156"/>
    <mergeCell ref="A138:A139"/>
    <mergeCell ref="A148:A149"/>
    <mergeCell ref="B148:B149"/>
    <mergeCell ref="A127:B129"/>
    <mergeCell ref="A136:A137"/>
    <mergeCell ref="B136:B137"/>
    <mergeCell ref="A130:A131"/>
    <mergeCell ref="B130:B131"/>
    <mergeCell ref="B138:B139"/>
    <mergeCell ref="A110:B112"/>
    <mergeCell ref="A119:A120"/>
    <mergeCell ref="B119:B120"/>
    <mergeCell ref="A123:A124"/>
    <mergeCell ref="B123:B124"/>
    <mergeCell ref="A115:A116"/>
    <mergeCell ref="B115:B116"/>
    <mergeCell ref="A117:A118"/>
    <mergeCell ref="B117:B118"/>
    <mergeCell ref="A113:A114"/>
    <mergeCell ref="A263:A264"/>
    <mergeCell ref="B263:B264"/>
    <mergeCell ref="A239:A240"/>
    <mergeCell ref="B239:B240"/>
    <mergeCell ref="A241:A242"/>
    <mergeCell ref="B241:B242"/>
    <mergeCell ref="A243:B245"/>
    <mergeCell ref="A261:A262"/>
    <mergeCell ref="B261:B262"/>
    <mergeCell ref="A247:A248"/>
    <mergeCell ref="A271:B273"/>
    <mergeCell ref="B265:B266"/>
    <mergeCell ref="A267:A268"/>
    <mergeCell ref="B267:B268"/>
    <mergeCell ref="A269:A270"/>
    <mergeCell ref="B269:B270"/>
    <mergeCell ref="A237:A238"/>
    <mergeCell ref="B237:B238"/>
    <mergeCell ref="A142:A143"/>
    <mergeCell ref="B142:B143"/>
    <mergeCell ref="B231:B232"/>
    <mergeCell ref="A233:A234"/>
    <mergeCell ref="B233:B234"/>
    <mergeCell ref="A235:A236"/>
    <mergeCell ref="B235:B236"/>
    <mergeCell ref="B152:B153"/>
    <mergeCell ref="A40:A41"/>
    <mergeCell ref="B40:B41"/>
    <mergeCell ref="A48:A49"/>
    <mergeCell ref="B48:B49"/>
    <mergeCell ref="A44:A45"/>
    <mergeCell ref="B44:B45"/>
    <mergeCell ref="A42:A43"/>
    <mergeCell ref="B42:B43"/>
    <mergeCell ref="B46:B47"/>
    <mergeCell ref="A46:A47"/>
    <mergeCell ref="A229:A230"/>
    <mergeCell ref="B229:B230"/>
    <mergeCell ref="A104:A105"/>
    <mergeCell ref="B104:B105"/>
    <mergeCell ref="A121:A122"/>
    <mergeCell ref="B121:B122"/>
    <mergeCell ref="A146:A147"/>
    <mergeCell ref="B146:B147"/>
    <mergeCell ref="A180:A181"/>
    <mergeCell ref="B180:B181"/>
    <mergeCell ref="B255:B256"/>
    <mergeCell ref="B247:B248"/>
    <mergeCell ref="A249:A250"/>
    <mergeCell ref="B249:B250"/>
    <mergeCell ref="A251:A252"/>
    <mergeCell ref="B251:B252"/>
    <mergeCell ref="N8:O8"/>
    <mergeCell ref="P8:P9"/>
    <mergeCell ref="A257:B259"/>
    <mergeCell ref="A102:A103"/>
    <mergeCell ref="B102:B103"/>
    <mergeCell ref="A144:A145"/>
    <mergeCell ref="B144:B145"/>
    <mergeCell ref="A253:A254"/>
    <mergeCell ref="B253:B254"/>
    <mergeCell ref="A255:A256"/>
    <mergeCell ref="B32:B33"/>
    <mergeCell ref="Q7:Q9"/>
    <mergeCell ref="R7:R9"/>
    <mergeCell ref="S7:T8"/>
    <mergeCell ref="B6:B9"/>
    <mergeCell ref="J6:P6"/>
    <mergeCell ref="J7:J9"/>
    <mergeCell ref="K7:K9"/>
    <mergeCell ref="L7:M8"/>
    <mergeCell ref="N7:P7"/>
    <mergeCell ref="Y7:Y9"/>
    <mergeCell ref="Z7:AA8"/>
    <mergeCell ref="AB7:AD7"/>
    <mergeCell ref="AB8:AC8"/>
    <mergeCell ref="AD8:AD9"/>
    <mergeCell ref="U7:W7"/>
    <mergeCell ref="U8:V8"/>
    <mergeCell ref="W8:W9"/>
    <mergeCell ref="X7:X9"/>
  </mergeCells>
  <printOptions/>
  <pageMargins left="0.19" right="0.2" top="0.56" bottom="0.18" header="0.5" footer="0.14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</cp:lastModifiedBy>
  <cp:lastPrinted>2018-02-13T13:45:47Z</cp:lastPrinted>
  <dcterms:created xsi:type="dcterms:W3CDTF">1996-10-08T23:32:33Z</dcterms:created>
  <dcterms:modified xsi:type="dcterms:W3CDTF">2020-02-19T07:15:15Z</dcterms:modified>
  <cp:category/>
  <cp:version/>
  <cp:contentType/>
  <cp:contentStatus/>
</cp:coreProperties>
</file>